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<sst xmlns="http://schemas.openxmlformats.org/spreadsheetml/2006/main" count="643" uniqueCount="215">
  <si>
    <t>Wintercriterium 2022-2023</t>
  </si>
  <si>
    <t>DAMES -45</t>
  </si>
  <si>
    <t>AA</t>
  </si>
  <si>
    <t>PROP.</t>
  </si>
  <si>
    <t>BELFIUS</t>
  </si>
  <si>
    <t>BELL</t>
  </si>
  <si>
    <t>TOL</t>
  </si>
  <si>
    <t>AVI</t>
  </si>
  <si>
    <t>KBC</t>
  </si>
  <si>
    <t>SODIPA</t>
  </si>
  <si>
    <t>KAMP.</t>
  </si>
  <si>
    <t>SAS</t>
  </si>
  <si>
    <t>CRIT.</t>
  </si>
  <si>
    <t>TOTAAL</t>
  </si>
  <si>
    <t>t</t>
  </si>
  <si>
    <t xml:space="preserve">David </t>
  </si>
  <si>
    <t>Joke</t>
  </si>
  <si>
    <t>DS</t>
  </si>
  <si>
    <t>Van Vlasselaer</t>
  </si>
  <si>
    <t>Yoni</t>
  </si>
  <si>
    <t>DCPP</t>
  </si>
  <si>
    <t>Leemans</t>
  </si>
  <si>
    <t>Annemie</t>
  </si>
  <si>
    <t>D40</t>
  </si>
  <si>
    <t>Joly</t>
  </si>
  <si>
    <t>Vanessa</t>
  </si>
  <si>
    <t>Fleurackers</t>
  </si>
  <si>
    <t>Kato</t>
  </si>
  <si>
    <t>DAMES +45</t>
  </si>
  <si>
    <t>Peeters</t>
  </si>
  <si>
    <t>Karen</t>
  </si>
  <si>
    <t>D50</t>
  </si>
  <si>
    <t>De Meyer</t>
  </si>
  <si>
    <t>Carolyn</t>
  </si>
  <si>
    <t>D'Haene</t>
  </si>
  <si>
    <t>Katie</t>
  </si>
  <si>
    <t>BELFIUS/HARIBO</t>
  </si>
  <si>
    <t>D45</t>
  </si>
  <si>
    <t xml:space="preserve">Wuytack </t>
  </si>
  <si>
    <t>Sara</t>
  </si>
  <si>
    <t>Hofman</t>
  </si>
  <si>
    <t>Els</t>
  </si>
  <si>
    <t>Schenck</t>
  </si>
  <si>
    <t>Christel</t>
  </si>
  <si>
    <t>De Pooter</t>
  </si>
  <si>
    <t>Christiane</t>
  </si>
  <si>
    <t>Pieters</t>
  </si>
  <si>
    <t>Irina</t>
  </si>
  <si>
    <t>Schelfaut</t>
  </si>
  <si>
    <t>Katleen</t>
  </si>
  <si>
    <t>Suykens</t>
  </si>
  <si>
    <t>Maria</t>
  </si>
  <si>
    <t>D60</t>
  </si>
  <si>
    <t>Wiericx</t>
  </si>
  <si>
    <t>Lieve</t>
  </si>
  <si>
    <t>D55</t>
  </si>
  <si>
    <t>Verhoeven</t>
  </si>
  <si>
    <t>Linda</t>
  </si>
  <si>
    <t>Verrept</t>
  </si>
  <si>
    <t>Vera</t>
  </si>
  <si>
    <t>Claes</t>
  </si>
  <si>
    <t>Judy</t>
  </si>
  <si>
    <t>BEGOSPORT</t>
  </si>
  <si>
    <t>Van Tulden</t>
  </si>
  <si>
    <t>Eva</t>
  </si>
  <si>
    <t>D' Hondt</t>
  </si>
  <si>
    <t>Nancy</t>
  </si>
  <si>
    <t xml:space="preserve">Smet </t>
  </si>
  <si>
    <t>Sandrine</t>
  </si>
  <si>
    <t>Vermeulen</t>
  </si>
  <si>
    <t>Anna</t>
  </si>
  <si>
    <t>D+70</t>
  </si>
  <si>
    <t>Van Campenhout</t>
  </si>
  <si>
    <t xml:space="preserve">Andries </t>
  </si>
  <si>
    <t>Gerda</t>
  </si>
  <si>
    <t>Mattheyses</t>
  </si>
  <si>
    <t>Leentje</t>
  </si>
  <si>
    <t>Hadermann</t>
  </si>
  <si>
    <t>Marileen</t>
  </si>
  <si>
    <t>Bongaerts</t>
  </si>
  <si>
    <t>Patricia</t>
  </si>
  <si>
    <t>Smet</t>
  </si>
  <si>
    <t>Paeschhuys</t>
  </si>
  <si>
    <t>Cary</t>
  </si>
  <si>
    <t>Van Beek</t>
  </si>
  <si>
    <t>Rita</t>
  </si>
  <si>
    <t>Cuypers</t>
  </si>
  <si>
    <t>DAMES +55</t>
  </si>
  <si>
    <t>D65</t>
  </si>
  <si>
    <t>Hofmans</t>
  </si>
  <si>
    <t>Marita</t>
  </si>
  <si>
    <t>Croes</t>
  </si>
  <si>
    <t>D75</t>
  </si>
  <si>
    <t>Lindekens</t>
  </si>
  <si>
    <t>Wies</t>
  </si>
  <si>
    <t>Torfs</t>
  </si>
  <si>
    <t>DAMES lange cross</t>
  </si>
  <si>
    <t>Heren -35</t>
  </si>
  <si>
    <t>Janssens</t>
  </si>
  <si>
    <t>HS</t>
  </si>
  <si>
    <t>Van Winckel</t>
  </si>
  <si>
    <t>Mitch</t>
  </si>
  <si>
    <t>S</t>
  </si>
  <si>
    <t>Berten</t>
  </si>
  <si>
    <t>Merckx</t>
  </si>
  <si>
    <t>Jannes</t>
  </si>
  <si>
    <t>Heren +35</t>
  </si>
  <si>
    <t>Jurgen</t>
  </si>
  <si>
    <t>H40</t>
  </si>
  <si>
    <t>Leblon</t>
  </si>
  <si>
    <t>Michel</t>
  </si>
  <si>
    <t>Van Roey</t>
  </si>
  <si>
    <t>Jan</t>
  </si>
  <si>
    <t>Pantus</t>
  </si>
  <si>
    <t>Dimitru</t>
  </si>
  <si>
    <t>Vanstappen</t>
  </si>
  <si>
    <t>Jelle</t>
  </si>
  <si>
    <t>Heren +45</t>
  </si>
  <si>
    <t xml:space="preserve">Vanmechelen </t>
  </si>
  <si>
    <t>Filip</t>
  </si>
  <si>
    <t>H50</t>
  </si>
  <si>
    <t>Eddy</t>
  </si>
  <si>
    <t>Van de Water</t>
  </si>
  <si>
    <t>Nico</t>
  </si>
  <si>
    <t>Jeroen</t>
  </si>
  <si>
    <t>H45</t>
  </si>
  <si>
    <t>De Maeyer</t>
  </si>
  <si>
    <t>Baetens</t>
  </si>
  <si>
    <t>Marco</t>
  </si>
  <si>
    <t>Verlinden</t>
  </si>
  <si>
    <t>Tom</t>
  </si>
  <si>
    <t>Heren lange cross +55</t>
  </si>
  <si>
    <t>D'Hondt</t>
  </si>
  <si>
    <t>Herman</t>
  </si>
  <si>
    <t>H60</t>
  </si>
  <si>
    <t>Brijnaert</t>
  </si>
  <si>
    <t>Dirk</t>
  </si>
  <si>
    <t>H55</t>
  </si>
  <si>
    <t>Manise</t>
  </si>
  <si>
    <t>Papanikitas</t>
  </si>
  <si>
    <t>Marc</t>
  </si>
  <si>
    <t>Van Den Bosche</t>
  </si>
  <si>
    <t xml:space="preserve">Bart </t>
  </si>
  <si>
    <t xml:space="preserve">Van Damme </t>
  </si>
  <si>
    <t>Guy</t>
  </si>
  <si>
    <t xml:space="preserve">Roelandt </t>
  </si>
  <si>
    <t>Patrick</t>
  </si>
  <si>
    <t xml:space="preserve">  </t>
  </si>
  <si>
    <t>Heren lange cross +65</t>
  </si>
  <si>
    <t>Logist</t>
  </si>
  <si>
    <t>Yves</t>
  </si>
  <si>
    <t>H65</t>
  </si>
  <si>
    <t>Ceulemans</t>
  </si>
  <si>
    <t>Chris</t>
  </si>
  <si>
    <t>Van Grootven</t>
  </si>
  <si>
    <t>Willem</t>
  </si>
  <si>
    <t>De Bruyn</t>
  </si>
  <si>
    <t>Andre</t>
  </si>
  <si>
    <t>H70</t>
  </si>
  <si>
    <t>De Backer</t>
  </si>
  <si>
    <t>Jos</t>
  </si>
  <si>
    <t>Duré</t>
  </si>
  <si>
    <t>Wim</t>
  </si>
  <si>
    <t>Apiecionek</t>
  </si>
  <si>
    <t>Vincenty</t>
  </si>
  <si>
    <t>Heren korte cross +55</t>
  </si>
  <si>
    <t>Teunkens</t>
  </si>
  <si>
    <t>Karel</t>
  </si>
  <si>
    <t>Van de Vreken</t>
  </si>
  <si>
    <t xml:space="preserve"> Luc</t>
  </si>
  <si>
    <t>Storms</t>
  </si>
  <si>
    <t>Alex</t>
  </si>
  <si>
    <t>Luc</t>
  </si>
  <si>
    <t>Huyshauwer</t>
  </si>
  <si>
    <t>Thierry</t>
  </si>
  <si>
    <t>Schelkens</t>
  </si>
  <si>
    <t>Meir</t>
  </si>
  <si>
    <t>Paul</t>
  </si>
  <si>
    <t>Raeymaekers</t>
  </si>
  <si>
    <t>Emiel</t>
  </si>
  <si>
    <t>Tony</t>
  </si>
  <si>
    <t>Bjorn</t>
  </si>
  <si>
    <t>Heren korte cross +65</t>
  </si>
  <si>
    <t>Geudens</t>
  </si>
  <si>
    <t>Van Camp</t>
  </si>
  <si>
    <t>Hugo</t>
  </si>
  <si>
    <t>Claessens</t>
  </si>
  <si>
    <t>Jozef</t>
  </si>
  <si>
    <t>Oomen</t>
  </si>
  <si>
    <t>Verbeeck</t>
  </si>
  <si>
    <t>Maurits</t>
  </si>
  <si>
    <t>Vanleene</t>
  </si>
  <si>
    <t>Daniëls</t>
  </si>
  <si>
    <t>Ronny</t>
  </si>
  <si>
    <t>Jean</t>
  </si>
  <si>
    <t>Dal Bosco</t>
  </si>
  <si>
    <t>Hermans</t>
  </si>
  <si>
    <t>Geleyn</t>
  </si>
  <si>
    <t>Romain</t>
  </si>
  <si>
    <t>Van Acker</t>
  </si>
  <si>
    <t>H75</t>
  </si>
  <si>
    <t>H80</t>
  </si>
  <si>
    <t>Van Cappellen</t>
  </si>
  <si>
    <t>Tijskens</t>
  </si>
  <si>
    <t>Wannes</t>
  </si>
  <si>
    <t>Bos</t>
  </si>
  <si>
    <t>Van de Wal</t>
  </si>
  <si>
    <t>Jacky</t>
  </si>
  <si>
    <t>Ferdinand</t>
  </si>
  <si>
    <t>Van Deuren</t>
  </si>
  <si>
    <t>Albert</t>
  </si>
  <si>
    <t>Faes</t>
  </si>
  <si>
    <t>Vic</t>
  </si>
  <si>
    <t>GEEN</t>
  </si>
  <si>
    <t>7 beste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</si>
</sst>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yy\.mm\.dd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19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19" applyFont="1" applyFill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19" applyFont="1" applyFill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19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Percent" xfId="17"/>
    <cellStyle name="Standaard 2" xfId="18"/>
    <cellStyle name="Standaard 3" xfId="19"/>
    <cellStyle name="Standaard 4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5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8" sqref="A8:IV11"/>
    </sheetView>
  </sheetViews>
  <sheetFormatPr defaultColWidth="9.140625" defaultRowHeight="15"/>
  <cols>
    <col min="1" max="1" width="5.421875" style="1" customWidth="1"/>
    <col min="2" max="2" width="7.7109375" style="1" customWidth="1"/>
    <col min="3" max="3" width="13.140625" style="1" customWidth="1"/>
    <col min="4" max="4" width="9.00390625" style="1" customWidth="1"/>
    <col min="5" max="5" width="7.8515625" style="1" customWidth="1"/>
    <col min="6" max="6" width="13.00390625" style="1" customWidth="1"/>
    <col min="7" max="7" width="6.00390625" style="2" customWidth="1"/>
    <col min="8" max="8" width="6.421875" style="1" customWidth="1"/>
    <col min="9" max="9" width="8.00390625" style="1" customWidth="1"/>
    <col min="10" max="10" width="5.8515625" style="1" customWidth="1"/>
    <col min="11" max="11" width="5.00390625" style="1" customWidth="1"/>
    <col min="12" max="13" width="5.57421875" style="1" customWidth="1"/>
    <col min="14" max="14" width="8.28125" style="1" customWidth="1"/>
    <col min="15" max="15" width="7.7109375" style="1" customWidth="1"/>
    <col min="16" max="16" width="5.140625" style="1" customWidth="1"/>
    <col min="17" max="17" width="6.57421875" style="1" customWidth="1"/>
    <col min="18" max="254" width="9.00390625" style="1" customWidth="1"/>
    <col min="255" max="16384" width="11.57421875" style="1" customWidth="1"/>
  </cols>
  <sheetData>
    <row r="2" ht="15">
      <c r="E2" s="1" t="s">
        <v>0</v>
      </c>
    </row>
    <row r="4" spans="3:33" ht="15">
      <c r="C4" s="1" t="s">
        <v>1</v>
      </c>
      <c r="G4" s="3" t="s">
        <v>2</v>
      </c>
      <c r="H4" s="26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29" t="s">
        <v>10</v>
      </c>
      <c r="P4" s="5" t="s">
        <v>11</v>
      </c>
      <c r="Q4" s="5" t="s">
        <v>12</v>
      </c>
      <c r="R4" s="1" t="s">
        <v>13</v>
      </c>
      <c r="AG4" s="1" t="s">
        <v>14</v>
      </c>
    </row>
    <row r="5" spans="7:15" ht="15">
      <c r="G5" s="6"/>
      <c r="H5" s="6"/>
      <c r="O5" s="6"/>
    </row>
    <row r="6" spans="3:15" ht="15">
      <c r="C6" s="1" t="s">
        <v>213</v>
      </c>
      <c r="G6" s="6"/>
      <c r="H6" s="27"/>
      <c r="O6" s="27"/>
    </row>
    <row r="7" spans="7:15" ht="15">
      <c r="G7" s="6"/>
      <c r="H7" s="6"/>
      <c r="I7" s="6"/>
      <c r="J7" s="6"/>
      <c r="K7" s="6"/>
      <c r="L7" s="6"/>
      <c r="M7" s="6"/>
      <c r="N7" s="6"/>
      <c r="O7" s="6"/>
    </row>
    <row r="8" spans="7:15" ht="15">
      <c r="G8" s="6"/>
      <c r="H8" s="6"/>
      <c r="I8" s="6"/>
      <c r="J8" s="6"/>
      <c r="K8" s="6"/>
      <c r="L8" s="6"/>
      <c r="M8" s="6"/>
      <c r="N8" s="6"/>
      <c r="O8" s="6"/>
    </row>
    <row r="9" spans="1:18" ht="15">
      <c r="A9" s="4">
        <v>1</v>
      </c>
      <c r="B9" s="7">
        <v>738</v>
      </c>
      <c r="C9" s="7" t="s">
        <v>15</v>
      </c>
      <c r="D9" s="7" t="s">
        <v>16</v>
      </c>
      <c r="E9" s="8" t="s">
        <v>17</v>
      </c>
      <c r="F9" s="9" t="s">
        <v>8</v>
      </c>
      <c r="G9" s="10">
        <v>1</v>
      </c>
      <c r="H9" s="26"/>
      <c r="I9" s="4"/>
      <c r="J9" s="4"/>
      <c r="K9" s="4">
        <v>1</v>
      </c>
      <c r="L9" s="1">
        <v>2</v>
      </c>
      <c r="M9" s="4">
        <v>2</v>
      </c>
      <c r="N9" s="4"/>
      <c r="O9" s="26"/>
      <c r="P9" s="4">
        <v>3</v>
      </c>
      <c r="Q9" s="4"/>
      <c r="R9" s="11">
        <f>SUM(G9:P9)</f>
        <v>9</v>
      </c>
    </row>
    <row r="10" spans="1:18" ht="15">
      <c r="A10" s="4">
        <v>2</v>
      </c>
      <c r="B10" s="12">
        <v>97</v>
      </c>
      <c r="C10" s="12" t="s">
        <v>21</v>
      </c>
      <c r="D10" s="12" t="s">
        <v>22</v>
      </c>
      <c r="E10" s="12" t="s">
        <v>23</v>
      </c>
      <c r="F10" s="12" t="s">
        <v>11</v>
      </c>
      <c r="G10" s="10"/>
      <c r="H10" s="26"/>
      <c r="I10" s="4"/>
      <c r="J10" s="4"/>
      <c r="K10" s="4"/>
      <c r="L10" s="1">
        <v>1</v>
      </c>
      <c r="M10" s="4">
        <v>1</v>
      </c>
      <c r="N10" s="4">
        <v>3</v>
      </c>
      <c r="O10" s="26"/>
      <c r="P10" s="4">
        <v>1</v>
      </c>
      <c r="Q10" s="4"/>
      <c r="R10" s="11">
        <f>SUM(G10:Q10)</f>
        <v>6</v>
      </c>
    </row>
    <row r="11" spans="1:18" ht="15">
      <c r="A11" s="4">
        <v>3</v>
      </c>
      <c r="B11" s="12">
        <v>359</v>
      </c>
      <c r="C11" s="12" t="s">
        <v>26</v>
      </c>
      <c r="D11" s="12" t="s">
        <v>27</v>
      </c>
      <c r="E11" s="12" t="s">
        <v>17</v>
      </c>
      <c r="F11" s="12" t="s">
        <v>20</v>
      </c>
      <c r="G11" s="10"/>
      <c r="H11" s="26"/>
      <c r="I11" s="4">
        <v>1</v>
      </c>
      <c r="J11" s="4"/>
      <c r="K11" s="4"/>
      <c r="M11" s="4"/>
      <c r="N11" s="4">
        <v>1</v>
      </c>
      <c r="O11" s="26">
        <v>1</v>
      </c>
      <c r="P11" s="4">
        <v>2</v>
      </c>
      <c r="Q11" s="4">
        <v>1</v>
      </c>
      <c r="R11" s="11">
        <f>SUM(G11:Q11)</f>
        <v>6</v>
      </c>
    </row>
    <row r="12" spans="1:18" ht="15">
      <c r="A12" s="4">
        <v>4</v>
      </c>
      <c r="B12" s="12">
        <v>748</v>
      </c>
      <c r="C12" s="12" t="s">
        <v>18</v>
      </c>
      <c r="D12" s="12" t="s">
        <v>19</v>
      </c>
      <c r="E12" s="12" t="s">
        <v>17</v>
      </c>
      <c r="F12" s="12" t="s">
        <v>20</v>
      </c>
      <c r="G12" s="10"/>
      <c r="H12" s="26"/>
      <c r="I12" s="4">
        <v>2</v>
      </c>
      <c r="J12" s="4"/>
      <c r="K12" s="4"/>
      <c r="M12" s="4"/>
      <c r="N12" s="4">
        <v>2</v>
      </c>
      <c r="O12" s="26"/>
      <c r="P12" s="4"/>
      <c r="Q12" s="4"/>
      <c r="R12" s="11">
        <f>SUM(G12:P12)</f>
        <v>4</v>
      </c>
    </row>
    <row r="13" spans="1:18" ht="15">
      <c r="A13" s="4">
        <v>5</v>
      </c>
      <c r="B13" s="13">
        <v>61</v>
      </c>
      <c r="C13" s="13" t="s">
        <v>24</v>
      </c>
      <c r="D13" s="13" t="s">
        <v>25</v>
      </c>
      <c r="E13" s="13" t="s">
        <v>23</v>
      </c>
      <c r="F13" s="13" t="s">
        <v>9</v>
      </c>
      <c r="G13" s="10"/>
      <c r="H13" s="26"/>
      <c r="I13" s="4">
        <v>3</v>
      </c>
      <c r="J13" s="4"/>
      <c r="K13" s="4"/>
      <c r="M13" s="4"/>
      <c r="N13" s="4"/>
      <c r="O13" s="26"/>
      <c r="P13" s="4"/>
      <c r="Q13" s="4"/>
      <c r="R13" s="11">
        <f>SUM(G13:P13)</f>
        <v>3</v>
      </c>
    </row>
    <row r="14" spans="1:18" ht="15">
      <c r="A14" s="4"/>
      <c r="B14" s="13"/>
      <c r="C14" s="13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4"/>
      <c r="Q14" s="4"/>
      <c r="R14" s="1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S13" sqref="S13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4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9" ht="15">
      <c r="C4" t="s">
        <v>165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  <c r="S4" s="17" t="s">
        <v>214</v>
      </c>
    </row>
    <row r="5" ht="15">
      <c r="G5" s="18"/>
    </row>
    <row r="6" spans="1:19" ht="15">
      <c r="A6" s="16">
        <v>1</v>
      </c>
      <c r="B6" s="19">
        <v>672</v>
      </c>
      <c r="C6" s="19" t="s">
        <v>143</v>
      </c>
      <c r="D6" s="19" t="s">
        <v>144</v>
      </c>
      <c r="E6" s="20" t="s">
        <v>137</v>
      </c>
      <c r="F6" s="21" t="s">
        <v>8</v>
      </c>
      <c r="G6" s="22">
        <v>3</v>
      </c>
      <c r="H6" s="41">
        <v>6</v>
      </c>
      <c r="I6" s="40">
        <v>7</v>
      </c>
      <c r="J6" s="40">
        <v>6</v>
      </c>
      <c r="K6" s="44">
        <v>5</v>
      </c>
      <c r="M6" s="40">
        <v>6</v>
      </c>
      <c r="N6" s="16"/>
      <c r="O6" s="41">
        <v>8</v>
      </c>
      <c r="P6" s="40">
        <v>5</v>
      </c>
      <c r="Q6" s="40">
        <v>6</v>
      </c>
      <c r="R6" s="16">
        <f aca="true" t="shared" si="0" ref="R6:R20">SUM(G6:Q6)</f>
        <v>52</v>
      </c>
      <c r="S6" s="42">
        <f>O6+I6+H6+J6+M6+P6+Q6</f>
        <v>44</v>
      </c>
    </row>
    <row r="7" spans="1:19" ht="15">
      <c r="A7" s="16">
        <v>2</v>
      </c>
      <c r="B7" s="24">
        <v>208</v>
      </c>
      <c r="C7" s="24" t="s">
        <v>170</v>
      </c>
      <c r="D7" s="24" t="s">
        <v>171</v>
      </c>
      <c r="E7" s="24" t="s">
        <v>137</v>
      </c>
      <c r="F7" s="24" t="s">
        <v>20</v>
      </c>
      <c r="G7" s="22"/>
      <c r="H7" s="41">
        <v>2</v>
      </c>
      <c r="I7" s="40">
        <v>4</v>
      </c>
      <c r="J7" s="16"/>
      <c r="K7" s="16"/>
      <c r="M7" s="40">
        <v>3</v>
      </c>
      <c r="N7" s="40">
        <v>4</v>
      </c>
      <c r="O7" s="41">
        <v>4</v>
      </c>
      <c r="P7" s="40">
        <v>3</v>
      </c>
      <c r="Q7" s="40">
        <v>5</v>
      </c>
      <c r="R7" s="16">
        <f>SUM(G7:Q7)</f>
        <v>25</v>
      </c>
      <c r="S7" s="42">
        <f>H7+I7+M7+N7+O7+P7+Q7</f>
        <v>25</v>
      </c>
    </row>
    <row r="8" spans="1:19" ht="15">
      <c r="A8" s="16">
        <v>3</v>
      </c>
      <c r="B8" s="25">
        <v>333</v>
      </c>
      <c r="C8" s="25" t="s">
        <v>176</v>
      </c>
      <c r="D8" s="25" t="s">
        <v>177</v>
      </c>
      <c r="E8" s="25" t="s">
        <v>134</v>
      </c>
      <c r="F8" s="25" t="s">
        <v>5</v>
      </c>
      <c r="G8" s="18">
        <v>1</v>
      </c>
      <c r="H8" s="45">
        <v>1</v>
      </c>
      <c r="I8" s="42">
        <v>1</v>
      </c>
      <c r="J8" s="42">
        <v>1</v>
      </c>
      <c r="K8" s="42">
        <v>1</v>
      </c>
      <c r="L8" s="25">
        <v>1</v>
      </c>
      <c r="M8" s="42">
        <v>1</v>
      </c>
      <c r="N8" s="42">
        <v>1</v>
      </c>
      <c r="O8" s="39"/>
      <c r="P8" s="25">
        <v>1</v>
      </c>
      <c r="Q8" s="42">
        <v>1</v>
      </c>
      <c r="R8" s="25">
        <f>SUM(G8:Q8)</f>
        <v>10</v>
      </c>
      <c r="S8" s="42">
        <f>H8+I8+J8+K8+M8+N8+Q8</f>
        <v>7</v>
      </c>
    </row>
    <row r="9" spans="1:18" ht="15">
      <c r="A9" s="16"/>
      <c r="B9" s="25"/>
      <c r="C9" s="25"/>
      <c r="D9" s="25"/>
      <c r="E9" s="25"/>
      <c r="F9" s="25"/>
      <c r="G9" s="18"/>
      <c r="H9" s="18"/>
      <c r="I9" s="18"/>
      <c r="J9" s="18"/>
      <c r="K9" s="18"/>
      <c r="L9" s="18"/>
      <c r="M9" s="18"/>
      <c r="N9" s="18"/>
      <c r="O9" s="18"/>
      <c r="P9" s="25"/>
      <c r="Q9" s="25"/>
      <c r="R9" s="25"/>
    </row>
    <row r="10" spans="1:18" ht="15">
      <c r="A10" s="16"/>
      <c r="B10" s="25"/>
      <c r="C10" s="25"/>
      <c r="D10" s="25"/>
      <c r="E10" s="25"/>
      <c r="F10" s="25"/>
      <c r="G10" s="18"/>
      <c r="H10" s="18"/>
      <c r="I10" s="18"/>
      <c r="J10" s="18"/>
      <c r="K10" s="18"/>
      <c r="L10" s="18"/>
      <c r="M10" s="18"/>
      <c r="N10" s="18"/>
      <c r="O10" s="18"/>
      <c r="P10" s="25"/>
      <c r="Q10" s="25"/>
      <c r="R10" s="25"/>
    </row>
    <row r="11" spans="1:18" ht="15">
      <c r="A11" s="16">
        <v>4</v>
      </c>
      <c r="B11" s="23">
        <v>717</v>
      </c>
      <c r="C11" s="23" t="s">
        <v>166</v>
      </c>
      <c r="D11" s="23" t="s">
        <v>167</v>
      </c>
      <c r="E11" s="23" t="s">
        <v>134</v>
      </c>
      <c r="F11" s="23" t="s">
        <v>8</v>
      </c>
      <c r="G11" s="22">
        <v>4</v>
      </c>
      <c r="H11" s="37">
        <v>7</v>
      </c>
      <c r="I11" s="16"/>
      <c r="J11" s="16"/>
      <c r="K11" s="16">
        <v>6</v>
      </c>
      <c r="L11" s="25">
        <v>3</v>
      </c>
      <c r="M11" s="16"/>
      <c r="N11" s="16"/>
      <c r="O11" s="37">
        <v>9</v>
      </c>
      <c r="P11" s="16"/>
      <c r="Q11" s="16"/>
      <c r="R11" s="16">
        <f t="shared" si="0"/>
        <v>29</v>
      </c>
    </row>
    <row r="12" spans="1:18" ht="15">
      <c r="A12" s="16">
        <v>5</v>
      </c>
      <c r="B12" s="23">
        <v>285</v>
      </c>
      <c r="C12" s="23" t="s">
        <v>168</v>
      </c>
      <c r="D12" s="23" t="s">
        <v>169</v>
      </c>
      <c r="E12" s="23" t="s">
        <v>137</v>
      </c>
      <c r="F12" s="23" t="s">
        <v>36</v>
      </c>
      <c r="G12" s="22"/>
      <c r="H12" s="37"/>
      <c r="I12" s="16">
        <v>6</v>
      </c>
      <c r="J12" s="16">
        <v>4</v>
      </c>
      <c r="K12" s="16">
        <v>4</v>
      </c>
      <c r="M12" s="16">
        <v>5</v>
      </c>
      <c r="N12" s="16"/>
      <c r="O12" s="37">
        <v>7</v>
      </c>
      <c r="P12" s="16"/>
      <c r="Q12" s="16"/>
      <c r="R12" s="16">
        <f t="shared" si="0"/>
        <v>26</v>
      </c>
    </row>
    <row r="13" spans="1:18" ht="15">
      <c r="A13" s="25">
        <v>6</v>
      </c>
      <c r="B13" s="23">
        <v>710</v>
      </c>
      <c r="C13" s="23" t="s">
        <v>127</v>
      </c>
      <c r="D13" s="23" t="s">
        <v>172</v>
      </c>
      <c r="E13" s="23" t="s">
        <v>134</v>
      </c>
      <c r="F13" s="23" t="s">
        <v>36</v>
      </c>
      <c r="G13" s="22"/>
      <c r="H13" s="37"/>
      <c r="I13" s="16">
        <v>5</v>
      </c>
      <c r="J13" s="16">
        <v>2</v>
      </c>
      <c r="K13" s="16"/>
      <c r="M13" s="16"/>
      <c r="N13" s="16">
        <v>3</v>
      </c>
      <c r="O13" s="37">
        <v>6</v>
      </c>
      <c r="P13" s="16"/>
      <c r="Q13" s="16"/>
      <c r="R13" s="16">
        <f t="shared" si="0"/>
        <v>16</v>
      </c>
    </row>
    <row r="14" spans="1:18" ht="15">
      <c r="A14" s="25">
        <v>7</v>
      </c>
      <c r="B14" s="25">
        <v>676</v>
      </c>
      <c r="C14" s="25" t="s">
        <v>145</v>
      </c>
      <c r="D14" s="25" t="s">
        <v>146</v>
      </c>
      <c r="E14" s="25" t="s">
        <v>134</v>
      </c>
      <c r="F14" s="25" t="s">
        <v>8</v>
      </c>
      <c r="G14" s="18"/>
      <c r="H14" s="39">
        <v>5</v>
      </c>
      <c r="I14" s="25"/>
      <c r="J14" s="25">
        <v>3</v>
      </c>
      <c r="K14" s="25"/>
      <c r="L14" s="25"/>
      <c r="M14" s="25">
        <v>4</v>
      </c>
      <c r="N14" s="25"/>
      <c r="O14" s="39"/>
      <c r="P14" s="25">
        <v>4</v>
      </c>
      <c r="Q14" s="25">
        <v>4</v>
      </c>
      <c r="R14" s="25">
        <f t="shared" si="0"/>
        <v>20</v>
      </c>
    </row>
    <row r="15" spans="1:18" ht="15">
      <c r="A15" s="25">
        <v>8</v>
      </c>
      <c r="B15" s="25">
        <v>562</v>
      </c>
      <c r="C15" s="25" t="s">
        <v>173</v>
      </c>
      <c r="D15" s="25" t="s">
        <v>174</v>
      </c>
      <c r="E15" s="25" t="s">
        <v>134</v>
      </c>
      <c r="F15" s="25" t="s">
        <v>6</v>
      </c>
      <c r="G15" s="18">
        <v>2</v>
      </c>
      <c r="H15" s="39">
        <v>3</v>
      </c>
      <c r="I15" s="25"/>
      <c r="J15" s="25"/>
      <c r="K15" s="25">
        <v>2</v>
      </c>
      <c r="L15" s="25"/>
      <c r="M15" s="25"/>
      <c r="N15" s="25">
        <v>2</v>
      </c>
      <c r="O15" s="39">
        <v>3</v>
      </c>
      <c r="P15" s="25"/>
      <c r="Q15" s="25">
        <v>2</v>
      </c>
      <c r="R15" s="25">
        <f t="shared" si="0"/>
        <v>14</v>
      </c>
    </row>
    <row r="16" spans="1:18" ht="15">
      <c r="A16" s="25">
        <v>9</v>
      </c>
      <c r="B16" s="25">
        <v>745</v>
      </c>
      <c r="C16" s="25" t="s">
        <v>175</v>
      </c>
      <c r="D16" s="25" t="s">
        <v>153</v>
      </c>
      <c r="E16" s="25" t="s">
        <v>134</v>
      </c>
      <c r="F16" s="25" t="s">
        <v>8</v>
      </c>
      <c r="G16" s="18"/>
      <c r="H16" s="39"/>
      <c r="I16" s="25">
        <v>3</v>
      </c>
      <c r="J16" s="25"/>
      <c r="K16" s="25"/>
      <c r="L16" s="25">
        <v>2</v>
      </c>
      <c r="M16" s="25">
        <v>2</v>
      </c>
      <c r="N16" s="25"/>
      <c r="O16" s="39">
        <v>1</v>
      </c>
      <c r="P16" s="25">
        <v>2</v>
      </c>
      <c r="Q16" s="25"/>
      <c r="R16" s="25">
        <f>SUM(G16:Q16)</f>
        <v>10</v>
      </c>
    </row>
    <row r="17" spans="1:18" ht="15">
      <c r="A17" s="25">
        <v>10</v>
      </c>
      <c r="B17" s="25">
        <v>726</v>
      </c>
      <c r="C17" s="25" t="s">
        <v>178</v>
      </c>
      <c r="D17" s="25" t="s">
        <v>179</v>
      </c>
      <c r="E17" s="25" t="s">
        <v>134</v>
      </c>
      <c r="F17" s="25" t="s">
        <v>36</v>
      </c>
      <c r="G17" s="18"/>
      <c r="H17" s="39"/>
      <c r="I17" s="25"/>
      <c r="J17" s="25"/>
      <c r="K17" s="25">
        <v>3</v>
      </c>
      <c r="L17" s="25"/>
      <c r="M17" s="25"/>
      <c r="N17" s="25"/>
      <c r="O17" s="39">
        <v>5</v>
      </c>
      <c r="P17" s="25"/>
      <c r="Q17" s="25"/>
      <c r="R17" s="25">
        <f>SUM(G17:Q17)</f>
        <v>8</v>
      </c>
    </row>
    <row r="18" spans="1:18" ht="15">
      <c r="A18" s="25">
        <v>11</v>
      </c>
      <c r="B18" s="25">
        <v>674</v>
      </c>
      <c r="C18" s="25" t="s">
        <v>132</v>
      </c>
      <c r="D18" s="25" t="s">
        <v>133</v>
      </c>
      <c r="E18" s="25" t="s">
        <v>134</v>
      </c>
      <c r="F18" s="25" t="s">
        <v>8</v>
      </c>
      <c r="G18" s="18"/>
      <c r="H18" s="39"/>
      <c r="I18" s="25"/>
      <c r="J18" s="25">
        <v>5</v>
      </c>
      <c r="K18" s="25"/>
      <c r="L18" s="25"/>
      <c r="M18" s="25"/>
      <c r="N18" s="25"/>
      <c r="O18" s="39"/>
      <c r="P18" s="25"/>
      <c r="Q18" s="25"/>
      <c r="R18" s="25">
        <f t="shared" si="0"/>
        <v>5</v>
      </c>
    </row>
    <row r="19" spans="1:18" ht="15">
      <c r="A19" s="25">
        <v>12</v>
      </c>
      <c r="B19" s="25">
        <v>100</v>
      </c>
      <c r="C19" s="25" t="s">
        <v>60</v>
      </c>
      <c r="D19" s="25" t="s">
        <v>181</v>
      </c>
      <c r="E19" s="25" t="s">
        <v>137</v>
      </c>
      <c r="F19" s="25" t="s">
        <v>36</v>
      </c>
      <c r="G19" s="18"/>
      <c r="H19" s="39"/>
      <c r="I19" s="25">
        <v>2</v>
      </c>
      <c r="J19" s="25"/>
      <c r="K19" s="25"/>
      <c r="L19" s="25"/>
      <c r="M19" s="25"/>
      <c r="N19" s="25"/>
      <c r="O19" s="39">
        <v>2</v>
      </c>
      <c r="P19" s="25"/>
      <c r="Q19" s="25">
        <v>3</v>
      </c>
      <c r="R19" s="25">
        <f t="shared" si="0"/>
        <v>7</v>
      </c>
    </row>
    <row r="20" spans="1:18" ht="15">
      <c r="A20" s="25">
        <v>13</v>
      </c>
      <c r="B20" s="25">
        <v>278</v>
      </c>
      <c r="C20" s="25" t="s">
        <v>138</v>
      </c>
      <c r="D20" s="25" t="s">
        <v>136</v>
      </c>
      <c r="E20" s="25" t="s">
        <v>137</v>
      </c>
      <c r="F20" s="25" t="s">
        <v>36</v>
      </c>
      <c r="G20" s="18"/>
      <c r="H20" s="39">
        <v>4</v>
      </c>
      <c r="I20" s="25"/>
      <c r="J20" s="25"/>
      <c r="K20" s="25"/>
      <c r="L20" s="25"/>
      <c r="M20" s="25"/>
      <c r="N20" s="25"/>
      <c r="O20" s="39"/>
      <c r="P20" s="25"/>
      <c r="Q20" s="25"/>
      <c r="R20" s="25">
        <f t="shared" si="0"/>
        <v>4</v>
      </c>
    </row>
    <row r="21" ht="15">
      <c r="A21" s="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3"/>
  <sheetViews>
    <sheetView workbookViewId="0" topLeftCell="A2">
      <selection activeCell="S5" sqref="S5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4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9" ht="15">
      <c r="C4" t="s">
        <v>182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  <c r="S4" s="17" t="s">
        <v>214</v>
      </c>
    </row>
    <row r="5" ht="15">
      <c r="G5" s="18"/>
    </row>
    <row r="6" spans="1:19" ht="15">
      <c r="A6" s="16">
        <v>1</v>
      </c>
      <c r="B6" s="19">
        <v>434</v>
      </c>
      <c r="C6" s="19" t="s">
        <v>183</v>
      </c>
      <c r="D6" s="19" t="s">
        <v>112</v>
      </c>
      <c r="E6" s="20" t="s">
        <v>151</v>
      </c>
      <c r="F6" s="21" t="s">
        <v>6</v>
      </c>
      <c r="G6" s="46">
        <v>14</v>
      </c>
      <c r="H6" s="41">
        <v>14</v>
      </c>
      <c r="I6" s="16">
        <v>10</v>
      </c>
      <c r="J6" s="40">
        <v>12</v>
      </c>
      <c r="K6" s="40">
        <v>14</v>
      </c>
      <c r="M6" s="40">
        <v>14</v>
      </c>
      <c r="N6" s="40">
        <v>11</v>
      </c>
      <c r="O6" s="41">
        <v>15</v>
      </c>
      <c r="P6" s="16"/>
      <c r="Q6" s="16"/>
      <c r="R6" s="16">
        <f aca="true" t="shared" si="0" ref="R6:R30">SUM(G6:Q6)</f>
        <v>104</v>
      </c>
      <c r="S6" s="42">
        <f>G6+H6+J6+K6+M6+O6+N6</f>
        <v>94</v>
      </c>
    </row>
    <row r="7" spans="1:19" ht="15">
      <c r="A7" s="16">
        <v>2</v>
      </c>
      <c r="B7" s="23">
        <v>729</v>
      </c>
      <c r="C7" s="23" t="s">
        <v>189</v>
      </c>
      <c r="D7" s="23" t="s">
        <v>190</v>
      </c>
      <c r="E7" s="23" t="s">
        <v>151</v>
      </c>
      <c r="F7" s="23" t="s">
        <v>8</v>
      </c>
      <c r="G7" s="46">
        <v>13</v>
      </c>
      <c r="H7" s="41">
        <v>13</v>
      </c>
      <c r="I7" s="16"/>
      <c r="J7" s="40">
        <v>13</v>
      </c>
      <c r="K7" s="40">
        <v>13</v>
      </c>
      <c r="L7" s="16">
        <v>8</v>
      </c>
      <c r="M7" s="40">
        <v>13</v>
      </c>
      <c r="N7" s="16"/>
      <c r="O7" s="41">
        <v>16</v>
      </c>
      <c r="P7" s="16"/>
      <c r="Q7" s="40">
        <v>11</v>
      </c>
      <c r="R7" s="16">
        <f>SUM(G7:Q7)</f>
        <v>100</v>
      </c>
      <c r="S7" s="42">
        <f>O7+G7+H7+J7+K7+M7+Q7</f>
        <v>92</v>
      </c>
    </row>
    <row r="8" spans="1:19" ht="15">
      <c r="A8" s="16">
        <v>3</v>
      </c>
      <c r="B8" s="23">
        <v>423</v>
      </c>
      <c r="C8" s="23" t="s">
        <v>184</v>
      </c>
      <c r="D8" s="23" t="s">
        <v>185</v>
      </c>
      <c r="E8" s="23" t="s">
        <v>158</v>
      </c>
      <c r="F8" s="23" t="s">
        <v>9</v>
      </c>
      <c r="G8" s="46">
        <v>11</v>
      </c>
      <c r="H8" s="41">
        <v>11</v>
      </c>
      <c r="I8" s="16"/>
      <c r="J8" s="40">
        <v>11</v>
      </c>
      <c r="K8" s="40">
        <v>11</v>
      </c>
      <c r="L8" s="25">
        <v>6</v>
      </c>
      <c r="M8" s="40">
        <v>12</v>
      </c>
      <c r="N8" s="40">
        <v>9</v>
      </c>
      <c r="O8" s="41">
        <v>13</v>
      </c>
      <c r="P8" s="16"/>
      <c r="Q8" s="16"/>
      <c r="R8" s="16">
        <f t="shared" si="0"/>
        <v>84</v>
      </c>
      <c r="S8" s="42">
        <f>O8+M8+G8+H8+J8+K8+N8</f>
        <v>78</v>
      </c>
    </row>
    <row r="9" spans="1:19" ht="15">
      <c r="A9" s="16">
        <v>4</v>
      </c>
      <c r="B9" s="23">
        <v>680</v>
      </c>
      <c r="C9" s="23" t="s">
        <v>186</v>
      </c>
      <c r="D9" s="23" t="s">
        <v>187</v>
      </c>
      <c r="E9" s="23" t="s">
        <v>158</v>
      </c>
      <c r="F9" s="23" t="s">
        <v>8</v>
      </c>
      <c r="G9" s="46">
        <v>12</v>
      </c>
      <c r="H9" s="41">
        <v>10</v>
      </c>
      <c r="I9" s="16">
        <v>7</v>
      </c>
      <c r="J9" s="40">
        <v>10</v>
      </c>
      <c r="K9" s="40">
        <v>10</v>
      </c>
      <c r="L9" s="25">
        <v>5</v>
      </c>
      <c r="M9" s="40">
        <v>11</v>
      </c>
      <c r="N9" s="16"/>
      <c r="O9" s="41">
        <v>12</v>
      </c>
      <c r="P9" s="16">
        <v>6</v>
      </c>
      <c r="Q9" s="40">
        <v>10</v>
      </c>
      <c r="R9" s="16">
        <f t="shared" si="0"/>
        <v>93</v>
      </c>
      <c r="S9" s="42">
        <f>G9+O9+M9+H9+J9+K9+Q9</f>
        <v>75</v>
      </c>
    </row>
    <row r="10" spans="1:19" ht="15">
      <c r="A10" s="16">
        <v>5</v>
      </c>
      <c r="B10" s="25">
        <v>405</v>
      </c>
      <c r="C10" s="25" t="s">
        <v>192</v>
      </c>
      <c r="D10" s="25" t="s">
        <v>193</v>
      </c>
      <c r="E10" s="25" t="s">
        <v>151</v>
      </c>
      <c r="F10" s="25" t="s">
        <v>36</v>
      </c>
      <c r="G10" s="47">
        <v>8</v>
      </c>
      <c r="H10" s="45">
        <v>7</v>
      </c>
      <c r="I10" s="42">
        <v>5</v>
      </c>
      <c r="J10" s="42">
        <v>8</v>
      </c>
      <c r="K10" s="25">
        <v>4</v>
      </c>
      <c r="L10" s="25"/>
      <c r="M10" s="42">
        <v>7</v>
      </c>
      <c r="N10" s="42">
        <v>6</v>
      </c>
      <c r="O10" s="39">
        <v>3</v>
      </c>
      <c r="P10" s="25">
        <v>3</v>
      </c>
      <c r="Q10" s="25">
        <v>7</v>
      </c>
      <c r="R10" s="25">
        <f t="shared" si="0"/>
        <v>58</v>
      </c>
      <c r="S10" s="42">
        <f>G10+J10+H10+M10+N10+I10+Q10</f>
        <v>48</v>
      </c>
    </row>
    <row r="11" spans="1:19" ht="15">
      <c r="A11" s="25">
        <v>6</v>
      </c>
      <c r="B11" s="25">
        <v>941</v>
      </c>
      <c r="C11" s="25" t="s">
        <v>109</v>
      </c>
      <c r="D11" s="25" t="s">
        <v>194</v>
      </c>
      <c r="E11" s="25" t="s">
        <v>158</v>
      </c>
      <c r="F11" s="25" t="s">
        <v>6</v>
      </c>
      <c r="G11" s="47">
        <v>10</v>
      </c>
      <c r="H11" s="45">
        <v>8</v>
      </c>
      <c r="I11" s="42">
        <v>3</v>
      </c>
      <c r="J11" s="25"/>
      <c r="K11" s="42">
        <v>6</v>
      </c>
      <c r="L11" s="25"/>
      <c r="M11" s="42">
        <v>2</v>
      </c>
      <c r="N11" s="42">
        <v>7</v>
      </c>
      <c r="O11" s="45">
        <v>9</v>
      </c>
      <c r="P11" s="25"/>
      <c r="Q11" s="25"/>
      <c r="R11" s="25">
        <f t="shared" si="0"/>
        <v>45</v>
      </c>
      <c r="S11" s="42">
        <f>G11+O11+H11+N11+K11+I11+M11</f>
        <v>45</v>
      </c>
    </row>
    <row r="12" spans="1:19" ht="15">
      <c r="A12" s="25">
        <v>7</v>
      </c>
      <c r="B12" s="25">
        <v>274</v>
      </c>
      <c r="C12" s="25" t="s">
        <v>163</v>
      </c>
      <c r="D12" s="25" t="s">
        <v>164</v>
      </c>
      <c r="E12" s="25" t="s">
        <v>158</v>
      </c>
      <c r="F12" s="25" t="s">
        <v>5</v>
      </c>
      <c r="G12" s="47">
        <v>6</v>
      </c>
      <c r="H12" s="45">
        <v>6</v>
      </c>
      <c r="I12" s="42">
        <v>4</v>
      </c>
      <c r="J12" s="25"/>
      <c r="K12" s="42">
        <v>5</v>
      </c>
      <c r="L12" s="25"/>
      <c r="M12" s="42">
        <v>4</v>
      </c>
      <c r="N12" s="42">
        <v>5</v>
      </c>
      <c r="O12" s="45">
        <v>8</v>
      </c>
      <c r="P12" s="25">
        <v>4</v>
      </c>
      <c r="Q12" s="25">
        <v>3</v>
      </c>
      <c r="R12" s="25">
        <f t="shared" si="0"/>
        <v>45</v>
      </c>
      <c r="S12" s="42">
        <f>O12+H12+G12+K12+N12+I12+M12</f>
        <v>38</v>
      </c>
    </row>
    <row r="13" spans="1:19" ht="15">
      <c r="A13" s="25">
        <v>8</v>
      </c>
      <c r="B13" s="25">
        <v>361</v>
      </c>
      <c r="C13" s="25" t="s">
        <v>195</v>
      </c>
      <c r="D13" s="25" t="s">
        <v>194</v>
      </c>
      <c r="E13" s="25" t="s">
        <v>158</v>
      </c>
      <c r="F13" s="25" t="s">
        <v>8</v>
      </c>
      <c r="G13" s="47">
        <v>7</v>
      </c>
      <c r="H13" s="45">
        <v>5</v>
      </c>
      <c r="I13" s="42"/>
      <c r="J13" s="42">
        <v>6</v>
      </c>
      <c r="K13" s="42"/>
      <c r="L13" s="42">
        <v>3</v>
      </c>
      <c r="M13" s="42">
        <v>5</v>
      </c>
      <c r="N13" s="42"/>
      <c r="O13" s="45">
        <v>7</v>
      </c>
      <c r="P13" s="42"/>
      <c r="Q13" s="42">
        <v>5</v>
      </c>
      <c r="R13" s="25">
        <f t="shared" si="0"/>
        <v>38</v>
      </c>
      <c r="S13" s="42">
        <f>G13+O13+J13+H13+M13+L13</f>
        <v>33</v>
      </c>
    </row>
    <row r="14" spans="1:19" ht="15">
      <c r="A14" s="25">
        <v>9</v>
      </c>
      <c r="B14" s="25">
        <v>544</v>
      </c>
      <c r="C14" s="25" t="s">
        <v>202</v>
      </c>
      <c r="D14" s="25" t="s">
        <v>136</v>
      </c>
      <c r="E14" s="25" t="s">
        <v>151</v>
      </c>
      <c r="F14" s="25" t="s">
        <v>5</v>
      </c>
      <c r="G14" s="47"/>
      <c r="H14" s="45">
        <v>4</v>
      </c>
      <c r="I14" s="25"/>
      <c r="J14" s="42">
        <v>5</v>
      </c>
      <c r="K14" s="42">
        <v>2</v>
      </c>
      <c r="L14" s="42">
        <v>2</v>
      </c>
      <c r="M14" s="25"/>
      <c r="N14" s="42">
        <v>4</v>
      </c>
      <c r="O14" s="45">
        <v>6</v>
      </c>
      <c r="P14" s="25">
        <v>2</v>
      </c>
      <c r="Q14" s="42">
        <v>6</v>
      </c>
      <c r="R14" s="25">
        <f>SUM(G14:Q14)</f>
        <v>31</v>
      </c>
      <c r="S14" s="42">
        <f>O14+J14+H14+N14+K14+L14+Q14</f>
        <v>29</v>
      </c>
    </row>
    <row r="15" spans="1:19" ht="15">
      <c r="A15" s="25">
        <v>10</v>
      </c>
      <c r="B15" s="25">
        <v>682</v>
      </c>
      <c r="C15" s="25" t="s">
        <v>203</v>
      </c>
      <c r="D15" s="25" t="s">
        <v>204</v>
      </c>
      <c r="E15" s="25" t="s">
        <v>151</v>
      </c>
      <c r="F15" s="25" t="s">
        <v>9</v>
      </c>
      <c r="G15" s="47">
        <v>4</v>
      </c>
      <c r="H15" s="39"/>
      <c r="I15" s="42">
        <v>1</v>
      </c>
      <c r="J15" s="42">
        <v>4</v>
      </c>
      <c r="K15" s="25"/>
      <c r="L15" s="25">
        <v>1</v>
      </c>
      <c r="M15" s="42">
        <v>3</v>
      </c>
      <c r="N15" s="42">
        <v>3</v>
      </c>
      <c r="O15" s="45">
        <v>5</v>
      </c>
      <c r="P15" s="25"/>
      <c r="Q15" s="42">
        <v>4</v>
      </c>
      <c r="R15" s="25">
        <f>SUM(G15:Q15)</f>
        <v>25</v>
      </c>
      <c r="S15" s="42">
        <f>O15+J15+G15+N15+M15+I15+Q15</f>
        <v>24</v>
      </c>
    </row>
    <row r="16" spans="1:19" ht="15">
      <c r="A16" s="25">
        <v>11</v>
      </c>
      <c r="B16" s="25">
        <v>412</v>
      </c>
      <c r="C16" s="25" t="s">
        <v>205</v>
      </c>
      <c r="D16" s="25" t="s">
        <v>160</v>
      </c>
      <c r="E16" s="25" t="s">
        <v>200</v>
      </c>
      <c r="F16" s="25" t="s">
        <v>5</v>
      </c>
      <c r="G16" s="47">
        <v>5</v>
      </c>
      <c r="H16" s="45">
        <v>3</v>
      </c>
      <c r="I16" s="42">
        <v>2</v>
      </c>
      <c r="J16" s="42">
        <v>3</v>
      </c>
      <c r="K16" s="42"/>
      <c r="L16" s="42"/>
      <c r="M16" s="42"/>
      <c r="N16" s="42">
        <v>2</v>
      </c>
      <c r="O16" s="45">
        <v>4</v>
      </c>
      <c r="P16" s="42"/>
      <c r="Q16" s="42">
        <v>2</v>
      </c>
      <c r="R16" s="25">
        <f>SUM(G16:Q16)</f>
        <v>21</v>
      </c>
      <c r="S16" s="42">
        <f>G16+O16+H16+J16+I16+N16+Q16</f>
        <v>21</v>
      </c>
    </row>
    <row r="17" spans="1:19" ht="15">
      <c r="A17" s="25">
        <v>12</v>
      </c>
      <c r="B17" s="25">
        <v>645</v>
      </c>
      <c r="C17" s="25" t="s">
        <v>98</v>
      </c>
      <c r="D17" s="25" t="s">
        <v>207</v>
      </c>
      <c r="E17" s="25" t="s">
        <v>158</v>
      </c>
      <c r="F17" s="25" t="s">
        <v>9</v>
      </c>
      <c r="G17" s="47">
        <v>2</v>
      </c>
      <c r="H17" s="45"/>
      <c r="I17" s="42"/>
      <c r="J17" s="42">
        <v>2</v>
      </c>
      <c r="K17" s="42">
        <v>1</v>
      </c>
      <c r="L17" s="42"/>
      <c r="M17" s="42">
        <v>1</v>
      </c>
      <c r="N17" s="42"/>
      <c r="O17" s="45">
        <v>2</v>
      </c>
      <c r="P17" s="42">
        <v>1</v>
      </c>
      <c r="Q17" s="42">
        <v>1</v>
      </c>
      <c r="R17" s="25">
        <f>SUM(G17:Q17)</f>
        <v>10</v>
      </c>
      <c r="S17" s="42">
        <f>G17+J17+O17+K17+M17+P17+Q17</f>
        <v>10</v>
      </c>
    </row>
    <row r="18" spans="1:18" ht="15">
      <c r="A18" s="25"/>
      <c r="B18" s="25"/>
      <c r="C18" s="25"/>
      <c r="D18" s="25"/>
      <c r="E18" s="25"/>
      <c r="F18" s="25"/>
      <c r="G18" s="18"/>
      <c r="H18" s="18"/>
      <c r="I18" s="18"/>
      <c r="J18" s="18"/>
      <c r="K18" s="18"/>
      <c r="L18" s="18"/>
      <c r="M18" s="18"/>
      <c r="N18" s="18"/>
      <c r="O18" s="18"/>
      <c r="P18" s="25"/>
      <c r="Q18" s="25"/>
      <c r="R18" s="25"/>
    </row>
    <row r="19" spans="1:18" ht="15">
      <c r="A19" s="25"/>
      <c r="B19" s="25"/>
      <c r="C19" s="25"/>
      <c r="D19" s="25"/>
      <c r="E19" s="25"/>
      <c r="F19" s="25"/>
      <c r="G19" s="18"/>
      <c r="H19" s="18"/>
      <c r="I19" s="18"/>
      <c r="J19" s="18"/>
      <c r="K19" s="18"/>
      <c r="L19" s="18"/>
      <c r="M19" s="18"/>
      <c r="N19" s="18"/>
      <c r="O19" s="18"/>
      <c r="P19" s="25"/>
      <c r="Q19" s="25"/>
      <c r="R19" s="25"/>
    </row>
    <row r="20" spans="1:18" ht="15">
      <c r="A20" s="25">
        <v>13</v>
      </c>
      <c r="B20" s="24">
        <v>482</v>
      </c>
      <c r="C20" s="24" t="s">
        <v>188</v>
      </c>
      <c r="D20" s="24" t="s">
        <v>121</v>
      </c>
      <c r="E20" s="24" t="s">
        <v>151</v>
      </c>
      <c r="F20" s="24" t="s">
        <v>9</v>
      </c>
      <c r="G20" s="22">
        <v>15</v>
      </c>
      <c r="H20" s="37">
        <v>16</v>
      </c>
      <c r="I20" s="16"/>
      <c r="J20" s="16">
        <v>14</v>
      </c>
      <c r="K20" s="16">
        <v>15</v>
      </c>
      <c r="M20" s="16"/>
      <c r="N20" s="16">
        <v>10</v>
      </c>
      <c r="O20" s="37"/>
      <c r="P20" s="16"/>
      <c r="Q20" s="16">
        <v>12</v>
      </c>
      <c r="R20" s="16">
        <f>SUM(G20:Q20)</f>
        <v>82</v>
      </c>
    </row>
    <row r="21" spans="1:19" ht="15">
      <c r="A21" s="25">
        <v>14</v>
      </c>
      <c r="B21" s="25">
        <v>450</v>
      </c>
      <c r="C21" s="25" t="s">
        <v>191</v>
      </c>
      <c r="D21" s="25" t="s">
        <v>136</v>
      </c>
      <c r="E21" s="25" t="s">
        <v>151</v>
      </c>
      <c r="F21" s="25" t="s">
        <v>6</v>
      </c>
      <c r="G21" s="18"/>
      <c r="H21" s="39">
        <v>12</v>
      </c>
      <c r="I21" s="25">
        <v>8</v>
      </c>
      <c r="J21" s="25"/>
      <c r="K21" s="25">
        <v>12</v>
      </c>
      <c r="L21" s="25">
        <v>7</v>
      </c>
      <c r="M21" s="25"/>
      <c r="N21" s="25">
        <v>8</v>
      </c>
      <c r="O21" s="39">
        <v>14</v>
      </c>
      <c r="P21" s="25"/>
      <c r="Q21" s="25"/>
      <c r="R21" s="25">
        <f>SUM(G21:Q21)</f>
        <v>61</v>
      </c>
      <c r="S21" s="25"/>
    </row>
    <row r="22" spans="1:19" ht="15">
      <c r="A22" s="25">
        <v>15</v>
      </c>
      <c r="B22" s="25">
        <v>575</v>
      </c>
      <c r="C22" s="25" t="s">
        <v>67</v>
      </c>
      <c r="D22" s="25" t="s">
        <v>177</v>
      </c>
      <c r="E22" s="25" t="s">
        <v>151</v>
      </c>
      <c r="F22" s="25" t="s">
        <v>8</v>
      </c>
      <c r="G22" s="18"/>
      <c r="H22" s="39">
        <v>9</v>
      </c>
      <c r="I22" s="25"/>
      <c r="J22" s="25">
        <v>1</v>
      </c>
      <c r="K22" s="25">
        <v>9</v>
      </c>
      <c r="L22" s="25">
        <v>4</v>
      </c>
      <c r="M22" s="25">
        <v>10</v>
      </c>
      <c r="N22" s="25"/>
      <c r="O22" s="39"/>
      <c r="P22" s="25">
        <v>5</v>
      </c>
      <c r="Q22" s="25"/>
      <c r="R22" s="25">
        <f>SUM(G22:Q22)</f>
        <v>38</v>
      </c>
      <c r="S22" s="25"/>
    </row>
    <row r="23" spans="1:18" ht="15">
      <c r="A23" s="25">
        <v>16</v>
      </c>
      <c r="B23" s="25">
        <v>503</v>
      </c>
      <c r="C23" s="25" t="s">
        <v>196</v>
      </c>
      <c r="D23" s="25" t="s">
        <v>194</v>
      </c>
      <c r="E23" s="25" t="s">
        <v>158</v>
      </c>
      <c r="F23" s="25" t="s">
        <v>36</v>
      </c>
      <c r="G23" s="18">
        <v>9</v>
      </c>
      <c r="H23" s="39"/>
      <c r="I23" s="25"/>
      <c r="J23" s="25">
        <v>7</v>
      </c>
      <c r="K23" s="25">
        <v>3</v>
      </c>
      <c r="L23" s="25"/>
      <c r="M23" s="25">
        <v>6</v>
      </c>
      <c r="N23" s="25"/>
      <c r="O23" s="39"/>
      <c r="P23" s="25"/>
      <c r="Q23" s="25"/>
      <c r="R23" s="25">
        <f t="shared" si="0"/>
        <v>25</v>
      </c>
    </row>
    <row r="24" spans="1:18" ht="15">
      <c r="A24" s="25">
        <v>17</v>
      </c>
      <c r="B24" s="25">
        <v>746</v>
      </c>
      <c r="C24" s="25" t="s">
        <v>197</v>
      </c>
      <c r="D24" s="25" t="s">
        <v>198</v>
      </c>
      <c r="E24" s="25" t="s">
        <v>158</v>
      </c>
      <c r="F24" s="25" t="s">
        <v>8</v>
      </c>
      <c r="G24" s="18"/>
      <c r="H24" s="39"/>
      <c r="I24" s="25"/>
      <c r="J24" s="25">
        <v>9</v>
      </c>
      <c r="K24" s="25">
        <v>8</v>
      </c>
      <c r="L24" s="25"/>
      <c r="M24" s="25">
        <v>9</v>
      </c>
      <c r="N24" s="25"/>
      <c r="O24" s="39"/>
      <c r="P24" s="25"/>
      <c r="Q24" s="25"/>
      <c r="R24" s="25">
        <f t="shared" si="0"/>
        <v>26</v>
      </c>
    </row>
    <row r="25" spans="1:18" ht="15">
      <c r="A25" s="25">
        <v>18</v>
      </c>
      <c r="B25" s="25">
        <v>427</v>
      </c>
      <c r="C25" s="25" t="s">
        <v>199</v>
      </c>
      <c r="D25" s="25" t="s">
        <v>180</v>
      </c>
      <c r="E25" s="25" t="s">
        <v>200</v>
      </c>
      <c r="F25" s="25" t="s">
        <v>6</v>
      </c>
      <c r="G25" s="18"/>
      <c r="H25" s="39"/>
      <c r="I25" s="25"/>
      <c r="J25" s="25"/>
      <c r="K25" s="25">
        <v>7</v>
      </c>
      <c r="L25" s="25"/>
      <c r="M25" s="25">
        <v>8</v>
      </c>
      <c r="N25" s="25"/>
      <c r="O25" s="39">
        <v>10</v>
      </c>
      <c r="P25" s="25"/>
      <c r="Q25" s="25">
        <v>8</v>
      </c>
      <c r="R25" s="25">
        <f t="shared" si="0"/>
        <v>33</v>
      </c>
    </row>
    <row r="26" spans="1:18" ht="15">
      <c r="A26" s="25">
        <v>18</v>
      </c>
      <c r="B26" s="25">
        <v>726</v>
      </c>
      <c r="C26" s="25" t="s">
        <v>178</v>
      </c>
      <c r="D26" s="25" t="s">
        <v>179</v>
      </c>
      <c r="E26" s="25" t="s">
        <v>201</v>
      </c>
      <c r="F26" s="25" t="s">
        <v>36</v>
      </c>
      <c r="G26" s="18"/>
      <c r="H26" s="39">
        <v>15</v>
      </c>
      <c r="I26" s="25">
        <v>9</v>
      </c>
      <c r="J26" s="25"/>
      <c r="K26" s="25"/>
      <c r="L26" s="25"/>
      <c r="M26" s="25"/>
      <c r="N26" s="25"/>
      <c r="O26" s="39"/>
      <c r="P26" s="25"/>
      <c r="Q26" s="25"/>
      <c r="R26" s="25">
        <f t="shared" si="0"/>
        <v>24</v>
      </c>
    </row>
    <row r="27" spans="1:18" ht="15">
      <c r="A27" s="25">
        <v>19</v>
      </c>
      <c r="B27" s="25">
        <v>406</v>
      </c>
      <c r="C27" s="25" t="s">
        <v>206</v>
      </c>
      <c r="D27" s="25" t="s">
        <v>177</v>
      </c>
      <c r="E27" s="25" t="s">
        <v>151</v>
      </c>
      <c r="F27" s="25" t="s">
        <v>36</v>
      </c>
      <c r="G27" s="18"/>
      <c r="H27" s="39"/>
      <c r="I27" s="25">
        <v>6</v>
      </c>
      <c r="J27" s="25"/>
      <c r="K27" s="25"/>
      <c r="L27" s="25"/>
      <c r="M27" s="25"/>
      <c r="N27" s="25"/>
      <c r="O27" s="39">
        <v>11</v>
      </c>
      <c r="P27" s="25"/>
      <c r="Q27" s="25">
        <v>9</v>
      </c>
      <c r="R27" s="25">
        <f t="shared" si="0"/>
        <v>26</v>
      </c>
    </row>
    <row r="28" spans="1:18" ht="15">
      <c r="A28" s="25">
        <v>20</v>
      </c>
      <c r="B28" s="25">
        <v>857</v>
      </c>
      <c r="C28" s="25" t="s">
        <v>159</v>
      </c>
      <c r="D28" s="25" t="s">
        <v>208</v>
      </c>
      <c r="E28" s="25" t="s">
        <v>200</v>
      </c>
      <c r="F28" s="25" t="s">
        <v>5</v>
      </c>
      <c r="G28" s="18">
        <v>1</v>
      </c>
      <c r="H28" s="39">
        <v>1</v>
      </c>
      <c r="I28" s="25"/>
      <c r="J28" s="25"/>
      <c r="K28" s="25"/>
      <c r="L28" s="25"/>
      <c r="M28" s="25"/>
      <c r="N28" s="25">
        <v>1</v>
      </c>
      <c r="O28" s="39">
        <v>1</v>
      </c>
      <c r="P28" s="25"/>
      <c r="Q28" s="25"/>
      <c r="R28" s="25">
        <f t="shared" si="0"/>
        <v>4</v>
      </c>
    </row>
    <row r="29" spans="1:18" ht="15">
      <c r="A29" s="25">
        <v>21</v>
      </c>
      <c r="B29" s="25">
        <v>927</v>
      </c>
      <c r="C29" s="25" t="s">
        <v>209</v>
      </c>
      <c r="D29" s="25" t="s">
        <v>210</v>
      </c>
      <c r="E29" s="25" t="s">
        <v>158</v>
      </c>
      <c r="F29" s="25" t="s">
        <v>8</v>
      </c>
      <c r="G29" s="18">
        <v>3</v>
      </c>
      <c r="H29" s="39"/>
      <c r="I29" s="25"/>
      <c r="J29" s="25"/>
      <c r="K29" s="25"/>
      <c r="L29" s="25"/>
      <c r="M29" s="25"/>
      <c r="N29" s="25"/>
      <c r="O29" s="39"/>
      <c r="P29" s="25"/>
      <c r="Q29" s="25"/>
      <c r="R29" s="25">
        <f t="shared" si="0"/>
        <v>3</v>
      </c>
    </row>
    <row r="30" spans="1:18" ht="15">
      <c r="A30" s="25">
        <v>22</v>
      </c>
      <c r="B30" s="25">
        <v>401</v>
      </c>
      <c r="C30" s="25" t="s">
        <v>211</v>
      </c>
      <c r="D30" s="25" t="s">
        <v>212</v>
      </c>
      <c r="E30" s="25" t="s">
        <v>158</v>
      </c>
      <c r="F30" s="25" t="s">
        <v>36</v>
      </c>
      <c r="G30" s="18"/>
      <c r="H30" s="39">
        <v>2</v>
      </c>
      <c r="I30" s="25"/>
      <c r="J30" s="25"/>
      <c r="K30" s="25"/>
      <c r="L30" s="25"/>
      <c r="M30" s="25"/>
      <c r="N30" s="25"/>
      <c r="O30" s="39"/>
      <c r="P30" s="25"/>
      <c r="Q30" s="25"/>
      <c r="R30" s="25">
        <f t="shared" si="0"/>
        <v>2</v>
      </c>
    </row>
    <row r="31" spans="1:6" ht="15">
      <c r="A31" s="25"/>
      <c r="B31" s="25"/>
      <c r="C31" s="25"/>
      <c r="D31" s="25"/>
      <c r="E31" s="25"/>
      <c r="F31" s="25"/>
    </row>
    <row r="32" ht="15">
      <c r="A32" s="25"/>
    </row>
    <row r="33" ht="15">
      <c r="A33" s="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1"/>
  <sheetViews>
    <sheetView workbookViewId="0" topLeftCell="A1">
      <selection activeCell="U11" sqref="U11"/>
    </sheetView>
  </sheetViews>
  <sheetFormatPr defaultColWidth="9.140625" defaultRowHeight="15"/>
  <cols>
    <col min="1" max="1" width="5.421875" style="1" customWidth="1"/>
    <col min="2" max="2" width="7.7109375" style="1" customWidth="1"/>
    <col min="3" max="3" width="13.140625" style="1" customWidth="1"/>
    <col min="4" max="4" width="9.00390625" style="1" customWidth="1"/>
    <col min="5" max="5" width="7.8515625" style="1" customWidth="1"/>
    <col min="6" max="6" width="15.00390625" style="1" customWidth="1"/>
    <col min="7" max="7" width="6.00390625" style="2" customWidth="1"/>
    <col min="8" max="8" width="6.421875" style="1" customWidth="1"/>
    <col min="9" max="9" width="8.00390625" style="1" customWidth="1"/>
    <col min="10" max="10" width="5.8515625" style="1" customWidth="1"/>
    <col min="11" max="11" width="5.00390625" style="1" customWidth="1"/>
    <col min="12" max="13" width="5.57421875" style="1" customWidth="1"/>
    <col min="14" max="14" width="8.28125" style="1" customWidth="1"/>
    <col min="15" max="15" width="7.7109375" style="1" customWidth="1"/>
    <col min="16" max="16" width="5.140625" style="1" customWidth="1"/>
    <col min="17" max="17" width="6.57421875" style="1" customWidth="1"/>
    <col min="18" max="18" width="9.00390625" style="1" customWidth="1"/>
    <col min="19" max="19" width="7.8515625" style="1" customWidth="1"/>
    <col min="20" max="253" width="9.00390625" style="1" customWidth="1"/>
    <col min="254" max="16384" width="11.57421875" style="1" customWidth="1"/>
  </cols>
  <sheetData>
    <row r="2" ht="15">
      <c r="E2" s="1" t="s">
        <v>0</v>
      </c>
    </row>
    <row r="4" spans="3:19" ht="15">
      <c r="C4" s="1" t="s">
        <v>28</v>
      </c>
      <c r="G4" s="3" t="s">
        <v>2</v>
      </c>
      <c r="H4" s="26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29" t="s">
        <v>10</v>
      </c>
      <c r="P4" s="5" t="s">
        <v>11</v>
      </c>
      <c r="Q4" s="5" t="s">
        <v>12</v>
      </c>
      <c r="R4" s="1" t="s">
        <v>13</v>
      </c>
      <c r="S4" s="1" t="s">
        <v>214</v>
      </c>
    </row>
    <row r="5" spans="7:15" ht="15">
      <c r="G5" s="6"/>
      <c r="H5" s="6"/>
      <c r="O5" s="6"/>
    </row>
    <row r="6" spans="1:19" ht="15">
      <c r="A6" s="4">
        <v>1</v>
      </c>
      <c r="B6" s="7">
        <v>68</v>
      </c>
      <c r="C6" s="7" t="s">
        <v>29</v>
      </c>
      <c r="D6" s="7" t="s">
        <v>30</v>
      </c>
      <c r="E6" s="8" t="s">
        <v>31</v>
      </c>
      <c r="F6" s="9" t="s">
        <v>20</v>
      </c>
      <c r="G6" s="10"/>
      <c r="H6" s="31">
        <v>3</v>
      </c>
      <c r="I6" s="30">
        <v>2</v>
      </c>
      <c r="J6" s="30"/>
      <c r="K6" s="30"/>
      <c r="L6" s="33"/>
      <c r="M6" s="30">
        <v>1</v>
      </c>
      <c r="N6" s="30">
        <v>4</v>
      </c>
      <c r="O6" s="31">
        <v>3</v>
      </c>
      <c r="P6" s="30">
        <v>3</v>
      </c>
      <c r="Q6" s="30">
        <v>3</v>
      </c>
      <c r="R6" s="1">
        <f aca="true" t="shared" si="0" ref="R6:S11">SUM(G6:Q6)</f>
        <v>19</v>
      </c>
      <c r="S6" s="36">
        <f t="shared" si="0"/>
        <v>38</v>
      </c>
    </row>
    <row r="7" spans="1:19" ht="15">
      <c r="A7" s="4">
        <v>2</v>
      </c>
      <c r="B7" s="12">
        <v>346</v>
      </c>
      <c r="C7" s="12" t="s">
        <v>32</v>
      </c>
      <c r="D7" s="12" t="s">
        <v>33</v>
      </c>
      <c r="E7" s="12" t="s">
        <v>31</v>
      </c>
      <c r="F7" s="12" t="s">
        <v>9</v>
      </c>
      <c r="G7" s="32">
        <v>1</v>
      </c>
      <c r="H7" s="31"/>
      <c r="I7" s="30"/>
      <c r="J7" s="30">
        <v>2</v>
      </c>
      <c r="K7" s="30">
        <v>1</v>
      </c>
      <c r="L7" s="33"/>
      <c r="M7" s="30"/>
      <c r="N7" s="30">
        <v>3</v>
      </c>
      <c r="O7" s="31">
        <v>2</v>
      </c>
      <c r="P7" s="30">
        <v>2</v>
      </c>
      <c r="Q7" s="30">
        <v>2</v>
      </c>
      <c r="R7" s="1">
        <f t="shared" si="0"/>
        <v>13</v>
      </c>
      <c r="S7" s="36">
        <f t="shared" si="0"/>
        <v>25</v>
      </c>
    </row>
    <row r="8" spans="1:19" ht="15">
      <c r="A8" s="4">
        <v>3</v>
      </c>
      <c r="B8" s="12">
        <v>308</v>
      </c>
      <c r="C8" s="12" t="s">
        <v>34</v>
      </c>
      <c r="D8" s="12" t="s">
        <v>35</v>
      </c>
      <c r="E8" s="12" t="s">
        <v>31</v>
      </c>
      <c r="F8" s="12" t="s">
        <v>36</v>
      </c>
      <c r="G8" s="10"/>
      <c r="H8" s="31">
        <v>1</v>
      </c>
      <c r="I8" s="30">
        <v>1</v>
      </c>
      <c r="J8" s="30">
        <v>1</v>
      </c>
      <c r="K8" s="30"/>
      <c r="L8" s="33">
        <v>1</v>
      </c>
      <c r="M8" s="30"/>
      <c r="N8" s="30">
        <v>2</v>
      </c>
      <c r="O8" s="31">
        <v>1</v>
      </c>
      <c r="P8" s="30"/>
      <c r="Q8" s="30">
        <v>1</v>
      </c>
      <c r="R8" s="1">
        <f t="shared" si="0"/>
        <v>8</v>
      </c>
      <c r="S8" s="36">
        <f t="shared" si="0"/>
        <v>16</v>
      </c>
    </row>
    <row r="9" spans="1:17" ht="15">
      <c r="A9" s="4"/>
      <c r="B9" s="12"/>
      <c r="C9" s="12"/>
      <c r="D9" s="12"/>
      <c r="E9" s="12"/>
      <c r="F9" s="12"/>
      <c r="G9" s="10"/>
      <c r="H9" s="4"/>
      <c r="I9" s="4"/>
      <c r="J9" s="4"/>
      <c r="K9" s="4"/>
      <c r="M9" s="4"/>
      <c r="N9" s="4"/>
      <c r="O9" s="4"/>
      <c r="P9" s="4"/>
      <c r="Q9" s="4"/>
    </row>
    <row r="10" spans="1:17" ht="15">
      <c r="A10" s="4"/>
      <c r="B10" s="12"/>
      <c r="C10" s="12"/>
      <c r="D10" s="12"/>
      <c r="E10" s="12"/>
      <c r="F10" s="12"/>
      <c r="G10" s="10"/>
      <c r="H10" s="4"/>
      <c r="I10" s="4"/>
      <c r="J10" s="4"/>
      <c r="K10" s="4"/>
      <c r="M10" s="4"/>
      <c r="N10" s="4"/>
      <c r="O10" s="4"/>
      <c r="P10" s="4"/>
      <c r="Q10" s="4"/>
    </row>
    <row r="11" spans="1:18" ht="15">
      <c r="A11" s="4">
        <v>4</v>
      </c>
      <c r="B11" s="12">
        <v>946</v>
      </c>
      <c r="C11" s="12" t="s">
        <v>38</v>
      </c>
      <c r="D11" s="12" t="s">
        <v>39</v>
      </c>
      <c r="E11" s="12" t="s">
        <v>31</v>
      </c>
      <c r="F11" s="12" t="s">
        <v>8</v>
      </c>
      <c r="G11" s="10"/>
      <c r="H11" s="26">
        <v>2</v>
      </c>
      <c r="I11" s="4"/>
      <c r="J11" s="4"/>
      <c r="K11" s="4"/>
      <c r="M11" s="4"/>
      <c r="N11" s="4"/>
      <c r="O11" s="26"/>
      <c r="P11" s="4"/>
      <c r="Q11" s="4"/>
      <c r="R11" s="1">
        <f t="shared" si="0"/>
        <v>2</v>
      </c>
    </row>
    <row r="12" spans="1:18" ht="15">
      <c r="A12" s="4">
        <v>5</v>
      </c>
      <c r="B12" s="11">
        <v>742</v>
      </c>
      <c r="C12" s="11" t="s">
        <v>40</v>
      </c>
      <c r="D12" s="11" t="s">
        <v>41</v>
      </c>
      <c r="E12" s="11" t="s">
        <v>37</v>
      </c>
      <c r="F12" s="11" t="s">
        <v>11</v>
      </c>
      <c r="G12" s="6"/>
      <c r="H12" s="28"/>
      <c r="I12" s="11"/>
      <c r="J12" s="11"/>
      <c r="K12" s="11"/>
      <c r="L12" s="11"/>
      <c r="M12" s="11"/>
      <c r="N12" s="1">
        <v>1</v>
      </c>
      <c r="O12" s="27"/>
      <c r="P12" s="1">
        <v>1</v>
      </c>
      <c r="R12" s="1">
        <f>SUM(G12:Q12)</f>
        <v>2</v>
      </c>
    </row>
    <row r="13" spans="1:13" ht="15">
      <c r="A13" s="4"/>
      <c r="B13" s="11"/>
      <c r="C13" s="11"/>
      <c r="D13" s="11"/>
      <c r="E13" s="11"/>
      <c r="F13" s="11"/>
      <c r="G13" s="6"/>
      <c r="H13" s="11"/>
      <c r="I13" s="11"/>
      <c r="J13" s="11"/>
      <c r="K13" s="11"/>
      <c r="L13" s="11"/>
      <c r="M13" s="11"/>
    </row>
    <row r="14" spans="1:13" ht="15">
      <c r="A14" s="4"/>
      <c r="B14" s="11"/>
      <c r="C14" s="11"/>
      <c r="D14" s="11"/>
      <c r="E14" s="11"/>
      <c r="F14" s="11"/>
      <c r="G14" s="6"/>
      <c r="H14" s="11"/>
      <c r="I14" s="11"/>
      <c r="J14" s="11"/>
      <c r="K14" s="11"/>
      <c r="L14" s="11"/>
      <c r="M14" s="11"/>
    </row>
    <row r="45" spans="1:16" ht="15">
      <c r="A45" s="1">
        <v>339</v>
      </c>
      <c r="B45" s="1" t="s">
        <v>42</v>
      </c>
      <c r="C45" s="1" t="s">
        <v>43</v>
      </c>
      <c r="D45" s="1" t="s">
        <v>31</v>
      </c>
      <c r="E45" s="1" t="s">
        <v>11</v>
      </c>
      <c r="P45" s="1">
        <f aca="true" t="shared" si="1" ref="P45:P81">SUM(G45:O45)</f>
        <v>0</v>
      </c>
    </row>
    <row r="46" ht="15">
      <c r="P46" s="1">
        <f t="shared" si="1"/>
        <v>0</v>
      </c>
    </row>
    <row r="47" spans="1:16" ht="15">
      <c r="A47" s="1">
        <v>371</v>
      </c>
      <c r="B47" s="1" t="s">
        <v>44</v>
      </c>
      <c r="C47" s="1" t="s">
        <v>45</v>
      </c>
      <c r="D47" s="1" t="s">
        <v>31</v>
      </c>
      <c r="E47" s="1" t="s">
        <v>9</v>
      </c>
      <c r="P47" s="1">
        <f t="shared" si="1"/>
        <v>0</v>
      </c>
    </row>
    <row r="48" spans="1:16" ht="15">
      <c r="A48" s="1">
        <v>5</v>
      </c>
      <c r="B48" s="1" t="s">
        <v>46</v>
      </c>
      <c r="C48" s="1" t="s">
        <v>47</v>
      </c>
      <c r="D48" s="1" t="s">
        <v>37</v>
      </c>
      <c r="E48" s="1" t="s">
        <v>8</v>
      </c>
      <c r="P48" s="1">
        <f t="shared" si="1"/>
        <v>0</v>
      </c>
    </row>
    <row r="49" spans="1:16" ht="15">
      <c r="A49" s="1">
        <v>936</v>
      </c>
      <c r="B49" s="1" t="s">
        <v>48</v>
      </c>
      <c r="C49" s="1" t="s">
        <v>49</v>
      </c>
      <c r="D49" s="1" t="s">
        <v>37</v>
      </c>
      <c r="E49" s="1" t="s">
        <v>8</v>
      </c>
      <c r="P49" s="1">
        <f t="shared" si="1"/>
        <v>0</v>
      </c>
    </row>
    <row r="50" ht="15">
      <c r="P50" s="1">
        <f t="shared" si="1"/>
        <v>0</v>
      </c>
    </row>
    <row r="51" spans="1:16" ht="15">
      <c r="A51" s="1">
        <v>52</v>
      </c>
      <c r="B51" s="1" t="s">
        <v>50</v>
      </c>
      <c r="C51" s="1" t="s">
        <v>51</v>
      </c>
      <c r="D51" s="1" t="s">
        <v>52</v>
      </c>
      <c r="E51" s="1" t="s">
        <v>36</v>
      </c>
      <c r="P51" s="1">
        <f t="shared" si="1"/>
        <v>0</v>
      </c>
    </row>
    <row r="52" spans="1:16" ht="15">
      <c r="A52" s="1">
        <v>327</v>
      </c>
      <c r="B52" s="1" t="s">
        <v>53</v>
      </c>
      <c r="C52" s="1" t="s">
        <v>54</v>
      </c>
      <c r="D52" s="1" t="s">
        <v>55</v>
      </c>
      <c r="E52" s="1" t="s">
        <v>11</v>
      </c>
      <c r="P52" s="1">
        <f t="shared" si="1"/>
        <v>0</v>
      </c>
    </row>
    <row r="53" spans="1:16" ht="15">
      <c r="A53" s="1">
        <v>396</v>
      </c>
      <c r="B53" s="1" t="s">
        <v>56</v>
      </c>
      <c r="C53" s="1" t="s">
        <v>57</v>
      </c>
      <c r="D53" s="1" t="s">
        <v>37</v>
      </c>
      <c r="E53" s="1" t="s">
        <v>36</v>
      </c>
      <c r="P53" s="1">
        <f t="shared" si="1"/>
        <v>0</v>
      </c>
    </row>
    <row r="54" spans="1:16" ht="15">
      <c r="A54" s="1">
        <v>55</v>
      </c>
      <c r="B54" s="1" t="s">
        <v>58</v>
      </c>
      <c r="C54" s="1" t="s">
        <v>59</v>
      </c>
      <c r="D54" s="1" t="s">
        <v>55</v>
      </c>
      <c r="E54" s="1" t="s">
        <v>9</v>
      </c>
      <c r="P54" s="1">
        <f t="shared" si="1"/>
        <v>0</v>
      </c>
    </row>
    <row r="55" spans="1:16" ht="15">
      <c r="A55" s="1">
        <v>82</v>
      </c>
      <c r="B55" s="1" t="s">
        <v>60</v>
      </c>
      <c r="C55" s="1" t="s">
        <v>61</v>
      </c>
      <c r="D55" s="1" t="s">
        <v>55</v>
      </c>
      <c r="E55" s="1" t="s">
        <v>62</v>
      </c>
      <c r="P55" s="1">
        <f t="shared" si="1"/>
        <v>0</v>
      </c>
    </row>
    <row r="56" spans="1:16" ht="15">
      <c r="A56" s="1">
        <v>341</v>
      </c>
      <c r="B56" s="1" t="s">
        <v>63</v>
      </c>
      <c r="C56" s="1" t="s">
        <v>64</v>
      </c>
      <c r="D56" s="1" t="s">
        <v>55</v>
      </c>
      <c r="E56" s="1" t="s">
        <v>5</v>
      </c>
      <c r="P56" s="1">
        <f t="shared" si="1"/>
        <v>0</v>
      </c>
    </row>
    <row r="57" spans="1:16" ht="15">
      <c r="A57" s="1">
        <v>339</v>
      </c>
      <c r="B57" s="1" t="s">
        <v>42</v>
      </c>
      <c r="C57" s="1" t="s">
        <v>43</v>
      </c>
      <c r="D57" s="1" t="s">
        <v>31</v>
      </c>
      <c r="E57" s="1" t="s">
        <v>11</v>
      </c>
      <c r="P57" s="1">
        <f t="shared" si="1"/>
        <v>0</v>
      </c>
    </row>
    <row r="58" spans="1:16" ht="15">
      <c r="A58" s="1">
        <v>346</v>
      </c>
      <c r="B58" s="1" t="s">
        <v>32</v>
      </c>
      <c r="C58" s="1" t="s">
        <v>33</v>
      </c>
      <c r="D58" s="1" t="s">
        <v>37</v>
      </c>
      <c r="E58" s="1" t="s">
        <v>9</v>
      </c>
      <c r="P58" s="1">
        <f t="shared" si="1"/>
        <v>0</v>
      </c>
    </row>
    <row r="59" spans="1:16" ht="15">
      <c r="A59" s="1">
        <v>371</v>
      </c>
      <c r="B59" s="1" t="s">
        <v>44</v>
      </c>
      <c r="C59" s="1" t="s">
        <v>45</v>
      </c>
      <c r="D59" s="1" t="s">
        <v>31</v>
      </c>
      <c r="E59" s="1" t="s">
        <v>9</v>
      </c>
      <c r="P59" s="1">
        <f t="shared" si="1"/>
        <v>0</v>
      </c>
    </row>
    <row r="60" spans="1:16" ht="15">
      <c r="A60" s="1">
        <v>5</v>
      </c>
      <c r="B60" s="1" t="s">
        <v>46</v>
      </c>
      <c r="C60" s="1" t="s">
        <v>47</v>
      </c>
      <c r="D60" s="1" t="s">
        <v>37</v>
      </c>
      <c r="E60" s="1" t="s">
        <v>8</v>
      </c>
      <c r="P60" s="1">
        <f t="shared" si="1"/>
        <v>0</v>
      </c>
    </row>
    <row r="61" spans="1:16" ht="15">
      <c r="A61" s="1">
        <v>936</v>
      </c>
      <c r="B61" s="1" t="s">
        <v>48</v>
      </c>
      <c r="C61" s="1" t="s">
        <v>49</v>
      </c>
      <c r="D61" s="1" t="s">
        <v>37</v>
      </c>
      <c r="E61" s="1" t="s">
        <v>8</v>
      </c>
      <c r="P61" s="1">
        <f t="shared" si="1"/>
        <v>0</v>
      </c>
    </row>
    <row r="62" spans="1:16" ht="15">
      <c r="A62" s="1">
        <v>350</v>
      </c>
      <c r="B62" s="1" t="s">
        <v>65</v>
      </c>
      <c r="C62" s="1" t="s">
        <v>66</v>
      </c>
      <c r="D62" s="1" t="s">
        <v>37</v>
      </c>
      <c r="E62" s="1" t="s">
        <v>8</v>
      </c>
      <c r="P62" s="1">
        <f t="shared" si="1"/>
        <v>0</v>
      </c>
    </row>
    <row r="63" spans="1:16" ht="15">
      <c r="A63" s="1">
        <v>52</v>
      </c>
      <c r="B63" s="1" t="s">
        <v>50</v>
      </c>
      <c r="C63" s="1" t="s">
        <v>51</v>
      </c>
      <c r="D63" s="1" t="s">
        <v>52</v>
      </c>
      <c r="E63" s="1" t="s">
        <v>36</v>
      </c>
      <c r="P63" s="1">
        <f t="shared" si="1"/>
        <v>0</v>
      </c>
    </row>
    <row r="64" spans="1:16" ht="15">
      <c r="A64" s="1">
        <v>327</v>
      </c>
      <c r="B64" s="1" t="s">
        <v>53</v>
      </c>
      <c r="C64" s="1" t="s">
        <v>54</v>
      </c>
      <c r="D64" s="1" t="s">
        <v>55</v>
      </c>
      <c r="E64" s="1" t="s">
        <v>11</v>
      </c>
      <c r="P64" s="1">
        <f t="shared" si="1"/>
        <v>0</v>
      </c>
    </row>
    <row r="65" spans="1:16" ht="15">
      <c r="A65" s="1">
        <v>396</v>
      </c>
      <c r="B65" s="1" t="s">
        <v>56</v>
      </c>
      <c r="C65" s="1" t="s">
        <v>57</v>
      </c>
      <c r="D65" s="1" t="s">
        <v>37</v>
      </c>
      <c r="E65" s="1" t="s">
        <v>36</v>
      </c>
      <c r="P65" s="1">
        <f t="shared" si="1"/>
        <v>0</v>
      </c>
    </row>
    <row r="66" spans="1:16" ht="15">
      <c r="A66" s="1">
        <v>55</v>
      </c>
      <c r="B66" s="1" t="s">
        <v>58</v>
      </c>
      <c r="C66" s="1" t="s">
        <v>59</v>
      </c>
      <c r="D66" s="1" t="s">
        <v>55</v>
      </c>
      <c r="E66" s="1" t="s">
        <v>9</v>
      </c>
      <c r="P66" s="1">
        <f t="shared" si="1"/>
        <v>0</v>
      </c>
    </row>
    <row r="67" spans="1:16" ht="15">
      <c r="A67" s="1">
        <v>82</v>
      </c>
      <c r="B67" s="1" t="s">
        <v>60</v>
      </c>
      <c r="C67" s="1" t="s">
        <v>61</v>
      </c>
      <c r="D67" s="1" t="s">
        <v>55</v>
      </c>
      <c r="E67" s="1" t="s">
        <v>62</v>
      </c>
      <c r="P67" s="1">
        <f t="shared" si="1"/>
        <v>0</v>
      </c>
    </row>
    <row r="68" spans="1:16" ht="15">
      <c r="A68" s="1">
        <v>341</v>
      </c>
      <c r="B68" s="1" t="s">
        <v>63</v>
      </c>
      <c r="C68" s="1" t="s">
        <v>64</v>
      </c>
      <c r="D68" s="1" t="s">
        <v>55</v>
      </c>
      <c r="E68" s="1" t="s">
        <v>5</v>
      </c>
      <c r="P68" s="1">
        <f t="shared" si="1"/>
        <v>0</v>
      </c>
    </row>
    <row r="69" spans="1:16" ht="15">
      <c r="A69" s="1">
        <v>369</v>
      </c>
      <c r="B69" s="1" t="s">
        <v>67</v>
      </c>
      <c r="C69" s="1" t="s">
        <v>68</v>
      </c>
      <c r="D69" s="1" t="s">
        <v>31</v>
      </c>
      <c r="E69" s="1" t="s">
        <v>8</v>
      </c>
      <c r="P69" s="1">
        <f t="shared" si="1"/>
        <v>0</v>
      </c>
    </row>
    <row r="70" spans="1:16" ht="15">
      <c r="A70" s="1">
        <v>77</v>
      </c>
      <c r="B70" s="1" t="s">
        <v>69</v>
      </c>
      <c r="C70" s="1" t="s">
        <v>70</v>
      </c>
      <c r="D70" s="1" t="s">
        <v>71</v>
      </c>
      <c r="E70" s="1" t="s">
        <v>62</v>
      </c>
      <c r="P70" s="1">
        <f t="shared" si="1"/>
        <v>0</v>
      </c>
    </row>
    <row r="71" spans="1:16" ht="15">
      <c r="A71" s="1">
        <v>17</v>
      </c>
      <c r="B71" s="1" t="s">
        <v>72</v>
      </c>
      <c r="C71" s="1" t="s">
        <v>57</v>
      </c>
      <c r="D71" s="1" t="s">
        <v>31</v>
      </c>
      <c r="E71" s="1" t="s">
        <v>36</v>
      </c>
      <c r="P71" s="1">
        <f t="shared" si="1"/>
        <v>0</v>
      </c>
    </row>
    <row r="72" spans="1:16" ht="15">
      <c r="A72" s="1">
        <v>376</v>
      </c>
      <c r="B72" s="1" t="s">
        <v>73</v>
      </c>
      <c r="C72" s="1" t="s">
        <v>74</v>
      </c>
      <c r="D72" s="1" t="s">
        <v>31</v>
      </c>
      <c r="E72" s="1" t="s">
        <v>36</v>
      </c>
      <c r="P72" s="1">
        <f t="shared" si="1"/>
        <v>0</v>
      </c>
    </row>
    <row r="73" spans="1:16" ht="15">
      <c r="A73" s="1">
        <v>56</v>
      </c>
      <c r="B73" s="1" t="s">
        <v>75</v>
      </c>
      <c r="C73" s="1" t="s">
        <v>76</v>
      </c>
      <c r="D73" s="1" t="s">
        <v>31</v>
      </c>
      <c r="E73" s="1" t="s">
        <v>9</v>
      </c>
      <c r="P73" s="1">
        <f t="shared" si="1"/>
        <v>0</v>
      </c>
    </row>
    <row r="74" spans="1:16" ht="15">
      <c r="A74" s="1">
        <v>83</v>
      </c>
      <c r="B74" s="1" t="s">
        <v>77</v>
      </c>
      <c r="C74" s="1" t="s">
        <v>78</v>
      </c>
      <c r="D74" s="1" t="s">
        <v>55</v>
      </c>
      <c r="E74" s="1" t="s">
        <v>62</v>
      </c>
      <c r="P74" s="1">
        <f t="shared" si="1"/>
        <v>0</v>
      </c>
    </row>
    <row r="75" spans="1:16" ht="15">
      <c r="A75" s="1">
        <v>7</v>
      </c>
      <c r="B75" s="1" t="s">
        <v>79</v>
      </c>
      <c r="C75" s="1" t="s">
        <v>80</v>
      </c>
      <c r="D75" s="1" t="s">
        <v>31</v>
      </c>
      <c r="E75" s="1" t="s">
        <v>9</v>
      </c>
      <c r="P75" s="1">
        <f t="shared" si="1"/>
        <v>0</v>
      </c>
    </row>
    <row r="76" spans="1:16" ht="15">
      <c r="A76" s="1">
        <v>37</v>
      </c>
      <c r="B76" s="1" t="e">
        <f>VLOOKUP(A76,a,2)</f>
        <v>#N/A</v>
      </c>
      <c r="C76" s="1" t="e">
        <f>VLOOKUP(A76,a,3)</f>
        <v>#N/A</v>
      </c>
      <c r="D76" s="1" t="e">
        <f>VLOOKUP(A76,a,4)</f>
        <v>#N/A</v>
      </c>
      <c r="E76" s="1" t="e">
        <f>VLOOKUP(A76,a,5)</f>
        <v>#N/A</v>
      </c>
      <c r="P76" s="1">
        <f t="shared" si="1"/>
        <v>0</v>
      </c>
    </row>
    <row r="77" spans="1:16" ht="15">
      <c r="A77" s="1">
        <v>369</v>
      </c>
      <c r="B77" s="1" t="s">
        <v>81</v>
      </c>
      <c r="C77" s="1" t="s">
        <v>68</v>
      </c>
      <c r="D77" s="1" t="s">
        <v>31</v>
      </c>
      <c r="E77" s="1" t="s">
        <v>8</v>
      </c>
      <c r="P77" s="1">
        <f t="shared" si="1"/>
        <v>0</v>
      </c>
    </row>
    <row r="78" spans="1:16" ht="15">
      <c r="A78" s="1">
        <v>942</v>
      </c>
      <c r="B78" s="1" t="s">
        <v>82</v>
      </c>
      <c r="C78" s="1" t="s">
        <v>83</v>
      </c>
      <c r="D78" s="1" t="s">
        <v>55</v>
      </c>
      <c r="E78" s="1" t="s">
        <v>9</v>
      </c>
      <c r="P78" s="1">
        <f t="shared" si="1"/>
        <v>0</v>
      </c>
    </row>
    <row r="79" spans="1:16" ht="15">
      <c r="A79" s="1">
        <v>697</v>
      </c>
      <c r="B79" s="1" t="s">
        <v>84</v>
      </c>
      <c r="C79" s="1" t="s">
        <v>85</v>
      </c>
      <c r="D79" s="1" t="s">
        <v>52</v>
      </c>
      <c r="E79" s="1" t="s">
        <v>8</v>
      </c>
      <c r="P79" s="1">
        <f t="shared" si="1"/>
        <v>0</v>
      </c>
    </row>
    <row r="80" spans="1:16" ht="15">
      <c r="A80" s="1">
        <v>64</v>
      </c>
      <c r="B80" s="1" t="e">
        <f>VLOOKUP(A80,a,2)</f>
        <v>#N/A</v>
      </c>
      <c r="C80" s="1" t="e">
        <f>VLOOKUP(A80,a,3)</f>
        <v>#N/A</v>
      </c>
      <c r="D80" s="1" t="e">
        <f>VLOOKUP(A80,a,4)</f>
        <v>#N/A</v>
      </c>
      <c r="E80" s="1" t="e">
        <f>VLOOKUP(A80,a,5)</f>
        <v>#N/A</v>
      </c>
      <c r="P80" s="1">
        <f t="shared" si="1"/>
        <v>0</v>
      </c>
    </row>
    <row r="81" spans="1:16" ht="15">
      <c r="A81" s="1">
        <v>395</v>
      </c>
      <c r="B81" s="1" t="s">
        <v>86</v>
      </c>
      <c r="C81" s="1" t="s">
        <v>41</v>
      </c>
      <c r="D81" s="1" t="s">
        <v>23</v>
      </c>
      <c r="E81" s="1" t="s">
        <v>36</v>
      </c>
      <c r="P81" s="1">
        <f t="shared" si="1"/>
        <v>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tabSelected="1" workbookViewId="0" topLeftCell="A3">
      <selection activeCell="I19" sqref="I19"/>
    </sheetView>
  </sheetViews>
  <sheetFormatPr defaultColWidth="9.140625" defaultRowHeight="15"/>
  <cols>
    <col min="1" max="1" width="5.421875" style="1" customWidth="1"/>
    <col min="2" max="2" width="7.7109375" style="1" customWidth="1"/>
    <col min="3" max="3" width="13.140625" style="1" customWidth="1"/>
    <col min="4" max="4" width="9.00390625" style="1" customWidth="1"/>
    <col min="5" max="5" width="7.8515625" style="1" customWidth="1"/>
    <col min="6" max="6" width="15.00390625" style="1" customWidth="1"/>
    <col min="7" max="7" width="6.00390625" style="2" customWidth="1"/>
    <col min="8" max="8" width="6.421875" style="1" customWidth="1"/>
    <col min="9" max="9" width="8.00390625" style="1" customWidth="1"/>
    <col min="10" max="10" width="5.8515625" style="1" customWidth="1"/>
    <col min="11" max="11" width="5.00390625" style="1" customWidth="1"/>
    <col min="12" max="13" width="5.57421875" style="1" customWidth="1"/>
    <col min="14" max="14" width="8.28125" style="1" customWidth="1"/>
    <col min="15" max="15" width="7.7109375" style="1" customWidth="1"/>
    <col min="16" max="16" width="5.140625" style="1" customWidth="1"/>
    <col min="17" max="17" width="6.57421875" style="1" customWidth="1"/>
    <col min="18" max="18" width="7.421875" style="1" customWidth="1"/>
    <col min="19" max="252" width="9.00390625" style="1" customWidth="1"/>
    <col min="253" max="16384" width="11.57421875" style="1" customWidth="1"/>
  </cols>
  <sheetData>
    <row r="2" ht="15">
      <c r="E2" s="1" t="s">
        <v>0</v>
      </c>
    </row>
    <row r="4" spans="3:19" ht="15">
      <c r="C4" s="1" t="s">
        <v>87</v>
      </c>
      <c r="G4" s="3" t="s">
        <v>2</v>
      </c>
      <c r="H4" s="26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29" t="s">
        <v>10</v>
      </c>
      <c r="P4" s="5" t="s">
        <v>11</v>
      </c>
      <c r="Q4" s="5" t="s">
        <v>12</v>
      </c>
      <c r="R4" s="1" t="s">
        <v>13</v>
      </c>
      <c r="S4" s="1" t="s">
        <v>214</v>
      </c>
    </row>
    <row r="5" spans="7:15" ht="15">
      <c r="G5" s="6"/>
      <c r="H5" s="6"/>
      <c r="O5" s="6"/>
    </row>
    <row r="6" spans="1:19" ht="15">
      <c r="A6" s="4">
        <v>1</v>
      </c>
      <c r="B6" s="7">
        <v>701</v>
      </c>
      <c r="C6" s="7" t="s">
        <v>42</v>
      </c>
      <c r="D6" s="7" t="s">
        <v>43</v>
      </c>
      <c r="E6" s="8" t="s">
        <v>55</v>
      </c>
      <c r="F6" s="9" t="s">
        <v>11</v>
      </c>
      <c r="G6" s="10"/>
      <c r="H6" s="26"/>
      <c r="I6" s="30">
        <v>6</v>
      </c>
      <c r="J6" s="4">
        <v>5</v>
      </c>
      <c r="K6" s="30">
        <v>6</v>
      </c>
      <c r="L6" s="1">
        <v>5</v>
      </c>
      <c r="M6" s="30">
        <v>5</v>
      </c>
      <c r="N6" s="30">
        <v>6</v>
      </c>
      <c r="O6" s="31">
        <v>7</v>
      </c>
      <c r="P6" s="30">
        <v>6</v>
      </c>
      <c r="Q6" s="30">
        <v>5</v>
      </c>
      <c r="R6" s="11">
        <f aca="true" t="shared" si="0" ref="R6:R17">SUM(G6:Q6)</f>
        <v>51</v>
      </c>
      <c r="S6" s="36">
        <f>SUM(I6+K6+M6+O6+P6+Q6)</f>
        <v>35</v>
      </c>
    </row>
    <row r="7" spans="1:19" ht="15">
      <c r="A7" s="4">
        <v>2</v>
      </c>
      <c r="B7" s="12">
        <v>82</v>
      </c>
      <c r="C7" s="12" t="s">
        <v>60</v>
      </c>
      <c r="D7" s="12" t="s">
        <v>61</v>
      </c>
      <c r="E7" s="12" t="s">
        <v>88</v>
      </c>
      <c r="F7" s="12" t="s">
        <v>5</v>
      </c>
      <c r="G7" s="32">
        <v>5</v>
      </c>
      <c r="H7" s="31">
        <v>5</v>
      </c>
      <c r="I7" s="4"/>
      <c r="J7" s="4">
        <v>3</v>
      </c>
      <c r="K7" s="4">
        <v>3</v>
      </c>
      <c r="L7" s="33">
        <v>4</v>
      </c>
      <c r="M7" s="30">
        <v>4</v>
      </c>
      <c r="N7" s="30">
        <v>5</v>
      </c>
      <c r="O7" s="31">
        <v>6</v>
      </c>
      <c r="P7" s="4"/>
      <c r="R7" s="11">
        <f t="shared" si="0"/>
        <v>35</v>
      </c>
      <c r="S7" s="36">
        <f>SUM(G7+H7+L7+M7+N7+O7+J7)</f>
        <v>32</v>
      </c>
    </row>
    <row r="8" spans="1:19" ht="15">
      <c r="A8" s="4">
        <v>3</v>
      </c>
      <c r="B8" s="12">
        <v>52</v>
      </c>
      <c r="C8" s="12" t="s">
        <v>50</v>
      </c>
      <c r="D8" s="12" t="s">
        <v>51</v>
      </c>
      <c r="E8" s="12" t="s">
        <v>88</v>
      </c>
      <c r="F8" s="12" t="s">
        <v>36</v>
      </c>
      <c r="G8" s="32">
        <v>4</v>
      </c>
      <c r="H8" s="31">
        <v>4</v>
      </c>
      <c r="I8" s="30">
        <v>5</v>
      </c>
      <c r="J8" s="4">
        <v>2</v>
      </c>
      <c r="K8" s="30">
        <v>5</v>
      </c>
      <c r="L8" s="1">
        <v>2</v>
      </c>
      <c r="M8" s="4">
        <v>1</v>
      </c>
      <c r="N8" s="30">
        <v>3</v>
      </c>
      <c r="O8" s="31">
        <v>3</v>
      </c>
      <c r="P8" s="4"/>
      <c r="Q8" s="30">
        <v>3</v>
      </c>
      <c r="R8" s="11">
        <f t="shared" si="0"/>
        <v>32</v>
      </c>
      <c r="S8" s="36">
        <f>SUM(G8+H8+I8+K8+N8+O8+Q8)</f>
        <v>27</v>
      </c>
    </row>
    <row r="9" spans="1:19" ht="15">
      <c r="A9" s="4">
        <v>3</v>
      </c>
      <c r="B9" s="13">
        <v>376</v>
      </c>
      <c r="C9" s="13" t="s">
        <v>73</v>
      </c>
      <c r="D9" s="13" t="s">
        <v>74</v>
      </c>
      <c r="E9" s="13" t="s">
        <v>55</v>
      </c>
      <c r="F9" s="13" t="s">
        <v>36</v>
      </c>
      <c r="G9" s="10"/>
      <c r="H9" s="26"/>
      <c r="I9" s="30">
        <v>3</v>
      </c>
      <c r="J9" s="4">
        <v>1</v>
      </c>
      <c r="K9" s="30">
        <v>4</v>
      </c>
      <c r="M9" s="30">
        <v>3</v>
      </c>
      <c r="N9" s="30">
        <v>4</v>
      </c>
      <c r="O9" s="31">
        <v>5</v>
      </c>
      <c r="P9" s="30">
        <v>4</v>
      </c>
      <c r="Q9" s="30">
        <v>4</v>
      </c>
      <c r="R9" s="11">
        <f>SUM(G9:Q9)</f>
        <v>28</v>
      </c>
      <c r="S9" s="36">
        <f>SUM(I9+K9+M9+N9+O9+P9+Q9)</f>
        <v>27</v>
      </c>
    </row>
    <row r="10" spans="1:19" ht="15">
      <c r="A10" s="4">
        <v>4</v>
      </c>
      <c r="B10" s="11">
        <v>55</v>
      </c>
      <c r="C10" s="11" t="s">
        <v>58</v>
      </c>
      <c r="D10" s="11" t="s">
        <v>59</v>
      </c>
      <c r="E10" s="11" t="s">
        <v>52</v>
      </c>
      <c r="F10" s="11" t="s">
        <v>9</v>
      </c>
      <c r="G10" s="34">
        <v>3</v>
      </c>
      <c r="H10" s="35">
        <v>2</v>
      </c>
      <c r="I10" s="36">
        <v>2</v>
      </c>
      <c r="J10" s="11"/>
      <c r="K10" s="36">
        <v>1</v>
      </c>
      <c r="L10" s="11"/>
      <c r="M10" s="11"/>
      <c r="N10" s="36">
        <v>2</v>
      </c>
      <c r="O10" s="27"/>
      <c r="P10" s="36">
        <v>2</v>
      </c>
      <c r="Q10" s="11">
        <v>2</v>
      </c>
      <c r="R10" s="11">
        <f>SUM(G10:Q10)</f>
        <v>14</v>
      </c>
      <c r="S10" s="36">
        <f>SUM(I10+G10+H10+K10+N10+P10+Q10)</f>
        <v>14</v>
      </c>
    </row>
    <row r="11" spans="1:16" ht="15">
      <c r="A11" s="11"/>
      <c r="G11" s="1"/>
      <c r="H11" s="6"/>
      <c r="I11" s="6"/>
      <c r="J11" s="6"/>
      <c r="K11" s="6"/>
      <c r="L11" s="6"/>
      <c r="M11" s="6"/>
      <c r="N11" s="6"/>
      <c r="O11" s="6"/>
      <c r="P11" s="6"/>
    </row>
    <row r="12" spans="1:18" ht="15">
      <c r="A12" s="11"/>
      <c r="B12" s="11"/>
      <c r="C12" s="11"/>
      <c r="D12" s="11"/>
      <c r="E12" s="11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R12" s="11"/>
    </row>
    <row r="13" spans="1:18" ht="15">
      <c r="A13" s="11">
        <v>5</v>
      </c>
      <c r="B13" s="12">
        <v>699</v>
      </c>
      <c r="C13" s="12" t="s">
        <v>89</v>
      </c>
      <c r="D13" s="12" t="s">
        <v>90</v>
      </c>
      <c r="E13" s="12" t="s">
        <v>88</v>
      </c>
      <c r="F13" s="12" t="s">
        <v>8</v>
      </c>
      <c r="G13" s="10"/>
      <c r="H13" s="26"/>
      <c r="I13" s="4">
        <v>4</v>
      </c>
      <c r="J13" s="4"/>
      <c r="K13" s="4"/>
      <c r="L13" s="11">
        <v>3</v>
      </c>
      <c r="M13" s="4">
        <v>2</v>
      </c>
      <c r="N13" s="4"/>
      <c r="O13" s="26">
        <v>4</v>
      </c>
      <c r="P13" s="4">
        <v>3</v>
      </c>
      <c r="Q13" s="4"/>
      <c r="R13" s="11">
        <f>SUM(G13:Q13)</f>
        <v>16</v>
      </c>
    </row>
    <row r="14" spans="1:18" ht="15">
      <c r="A14" s="11">
        <v>6</v>
      </c>
      <c r="B14" s="11">
        <v>966</v>
      </c>
      <c r="C14" s="11" t="s">
        <v>91</v>
      </c>
      <c r="D14" s="11" t="s">
        <v>45</v>
      </c>
      <c r="E14" s="11" t="s">
        <v>55</v>
      </c>
      <c r="F14" s="11" t="s">
        <v>8</v>
      </c>
      <c r="G14" s="6">
        <v>1</v>
      </c>
      <c r="H14" s="28">
        <v>3</v>
      </c>
      <c r="I14" s="11"/>
      <c r="J14" s="11"/>
      <c r="K14" s="11">
        <v>2</v>
      </c>
      <c r="L14" s="11">
        <v>1</v>
      </c>
      <c r="M14" s="11"/>
      <c r="O14" s="28">
        <v>2</v>
      </c>
      <c r="R14" s="11">
        <f>SUM(G14:Q14)</f>
        <v>9</v>
      </c>
    </row>
    <row r="15" spans="1:18" ht="15">
      <c r="A15" s="11">
        <v>7</v>
      </c>
      <c r="B15" s="11">
        <v>7</v>
      </c>
      <c r="C15" s="11" t="s">
        <v>79</v>
      </c>
      <c r="D15" s="11" t="s">
        <v>80</v>
      </c>
      <c r="E15" s="11" t="s">
        <v>55</v>
      </c>
      <c r="F15" s="11" t="s">
        <v>9</v>
      </c>
      <c r="G15" s="6"/>
      <c r="H15" s="28"/>
      <c r="I15" s="11"/>
      <c r="J15" s="11"/>
      <c r="K15" s="11"/>
      <c r="L15" s="11"/>
      <c r="M15" s="11"/>
      <c r="O15" s="27"/>
      <c r="P15" s="11">
        <v>7</v>
      </c>
      <c r="R15" s="11">
        <f t="shared" si="0"/>
        <v>7</v>
      </c>
    </row>
    <row r="16" spans="1:18" ht="15">
      <c r="A16" s="11">
        <v>8</v>
      </c>
      <c r="B16" s="11">
        <v>77</v>
      </c>
      <c r="C16" s="11" t="s">
        <v>69</v>
      </c>
      <c r="D16" s="11" t="s">
        <v>70</v>
      </c>
      <c r="E16" s="11" t="s">
        <v>92</v>
      </c>
      <c r="F16" s="11" t="s">
        <v>36</v>
      </c>
      <c r="G16" s="6">
        <v>2</v>
      </c>
      <c r="H16" s="28">
        <v>1</v>
      </c>
      <c r="I16" s="11">
        <v>1</v>
      </c>
      <c r="J16" s="11"/>
      <c r="K16" s="11"/>
      <c r="L16" s="11"/>
      <c r="M16" s="11"/>
      <c r="N16" s="11"/>
      <c r="O16" s="28">
        <v>1</v>
      </c>
      <c r="P16" s="11"/>
      <c r="Q16" s="11">
        <v>1</v>
      </c>
      <c r="R16" s="11">
        <f t="shared" si="0"/>
        <v>6</v>
      </c>
    </row>
    <row r="17" spans="1:18" ht="15">
      <c r="A17" s="11">
        <v>9</v>
      </c>
      <c r="B17" s="11">
        <v>749</v>
      </c>
      <c r="C17" s="11" t="s">
        <v>93</v>
      </c>
      <c r="D17" s="11" t="s">
        <v>94</v>
      </c>
      <c r="E17" s="11" t="s">
        <v>52</v>
      </c>
      <c r="F17" s="11" t="s">
        <v>36</v>
      </c>
      <c r="G17" s="6"/>
      <c r="H17" s="28"/>
      <c r="I17" s="11"/>
      <c r="J17" s="11">
        <v>4</v>
      </c>
      <c r="K17" s="11"/>
      <c r="L17" s="11"/>
      <c r="M17" s="11"/>
      <c r="N17" s="11"/>
      <c r="O17" s="28"/>
      <c r="P17" s="11"/>
      <c r="Q17" s="11"/>
      <c r="R17" s="11">
        <f t="shared" si="0"/>
        <v>4</v>
      </c>
    </row>
    <row r="18" spans="1:18" ht="15">
      <c r="A18" s="11"/>
      <c r="B18" s="11"/>
      <c r="C18" s="11"/>
      <c r="D18" s="11"/>
      <c r="E18" s="11"/>
      <c r="F18" s="11"/>
      <c r="G18" s="6"/>
      <c r="H18" s="6"/>
      <c r="I18" s="6"/>
      <c r="J18" s="6"/>
      <c r="K18" s="6"/>
      <c r="L18" s="6"/>
      <c r="M18" s="6"/>
      <c r="N18" s="6"/>
      <c r="O18" s="6"/>
      <c r="P18" s="11"/>
      <c r="Q18" s="11"/>
      <c r="R18" s="11"/>
    </row>
    <row r="19" spans="1:18" ht="15">
      <c r="A19" s="11"/>
      <c r="B19" s="11"/>
      <c r="C19" s="11"/>
      <c r="D19" s="11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11"/>
      <c r="Q19" s="11"/>
      <c r="R19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6" sqref="A6:R6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10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8" ht="15">
      <c r="C4" t="s">
        <v>96</v>
      </c>
      <c r="G4" s="15" t="s">
        <v>2</v>
      </c>
      <c r="H4" s="16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</row>
    <row r="5" spans="7:18" ht="15"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18" ht="15">
      <c r="A6" s="1"/>
      <c r="B6" s="1"/>
      <c r="C6" s="1" t="s">
        <v>213</v>
      </c>
      <c r="D6" s="1"/>
      <c r="E6" s="1"/>
      <c r="F6" s="1"/>
      <c r="G6" s="6"/>
      <c r="H6" s="27"/>
      <c r="I6" s="1"/>
      <c r="J6" s="1"/>
      <c r="K6" s="1"/>
      <c r="L6" s="1"/>
      <c r="M6" s="1"/>
      <c r="N6" s="1"/>
      <c r="O6" s="27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6"/>
      <c r="H7" s="6"/>
      <c r="I7" s="6"/>
      <c r="J7" s="6"/>
      <c r="K7" s="6"/>
      <c r="L7" s="6"/>
      <c r="M7" s="6"/>
      <c r="N7" s="6"/>
      <c r="O7" s="6"/>
      <c r="P7" s="1"/>
      <c r="Q7" s="1"/>
      <c r="R7" s="1"/>
    </row>
    <row r="8" ht="15">
      <c r="G8" s="18"/>
    </row>
    <row r="9" spans="1:18" ht="15">
      <c r="A9" s="16">
        <v>1</v>
      </c>
      <c r="B9" s="19">
        <v>282</v>
      </c>
      <c r="C9" s="19" t="s">
        <v>93</v>
      </c>
      <c r="D9" s="19" t="s">
        <v>94</v>
      </c>
      <c r="E9" s="20" t="s">
        <v>52</v>
      </c>
      <c r="F9" s="21" t="s">
        <v>36</v>
      </c>
      <c r="G9" s="22"/>
      <c r="H9" s="37">
        <v>1</v>
      </c>
      <c r="I9" s="16">
        <v>1</v>
      </c>
      <c r="J9" s="16"/>
      <c r="K9" s="16"/>
      <c r="M9" s="16"/>
      <c r="N9" s="16"/>
      <c r="O9" s="37"/>
      <c r="P9" s="16"/>
      <c r="Q9" s="16"/>
      <c r="R9" s="16">
        <f>SUM(G9:Q9)</f>
        <v>2</v>
      </c>
    </row>
    <row r="10" spans="1:18" ht="15">
      <c r="A10" s="16">
        <v>2</v>
      </c>
      <c r="B10" s="23">
        <v>56</v>
      </c>
      <c r="C10" s="23" t="s">
        <v>75</v>
      </c>
      <c r="D10" s="23" t="s">
        <v>76</v>
      </c>
      <c r="E10" s="23" t="s">
        <v>52</v>
      </c>
      <c r="F10" s="23" t="s">
        <v>9</v>
      </c>
      <c r="G10" s="22"/>
      <c r="H10" s="37"/>
      <c r="I10" s="16"/>
      <c r="J10" s="16"/>
      <c r="K10" s="16"/>
      <c r="M10" s="16"/>
      <c r="N10" s="16">
        <v>1</v>
      </c>
      <c r="O10" s="37"/>
      <c r="P10" s="16"/>
      <c r="Q10" s="16"/>
      <c r="R10" s="16">
        <f>SUM(G10:Q10)</f>
        <v>1</v>
      </c>
    </row>
    <row r="11" spans="1:18" ht="15">
      <c r="A11" s="16">
        <v>3</v>
      </c>
      <c r="B11" s="23">
        <v>946</v>
      </c>
      <c r="C11" s="23" t="s">
        <v>38</v>
      </c>
      <c r="D11" s="23" t="s">
        <v>39</v>
      </c>
      <c r="E11" s="23" t="s">
        <v>31</v>
      </c>
      <c r="F11" s="23" t="s">
        <v>8</v>
      </c>
      <c r="G11" s="22"/>
      <c r="H11" s="37"/>
      <c r="I11" s="16"/>
      <c r="J11" s="16">
        <v>1</v>
      </c>
      <c r="K11" s="16"/>
      <c r="M11" s="16"/>
      <c r="N11" s="16"/>
      <c r="O11" s="37"/>
      <c r="P11" s="16"/>
      <c r="Q11" s="16"/>
      <c r="R11" s="16">
        <f>SUM(G11:Q11)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6" sqref="A6:R6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14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8" ht="15">
      <c r="C4" t="s">
        <v>97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</row>
    <row r="5" spans="7:18" ht="15"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18" ht="15">
      <c r="A6" s="1"/>
      <c r="B6" s="1"/>
      <c r="C6" s="1" t="s">
        <v>213</v>
      </c>
      <c r="D6" s="1"/>
      <c r="E6" s="1"/>
      <c r="F6" s="1"/>
      <c r="G6" s="6"/>
      <c r="H6" s="27"/>
      <c r="I6" s="1"/>
      <c r="J6" s="1"/>
      <c r="K6" s="1"/>
      <c r="L6" s="1"/>
      <c r="M6" s="1"/>
      <c r="N6" s="1"/>
      <c r="O6" s="27"/>
      <c r="P6" s="1"/>
      <c r="Q6" s="1"/>
      <c r="R6" s="1"/>
    </row>
    <row r="7" spans="7:18" ht="15"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6"/>
    </row>
    <row r="8" ht="15">
      <c r="G8" s="18"/>
    </row>
    <row r="9" spans="1:18" ht="15">
      <c r="A9" s="16">
        <v>1</v>
      </c>
      <c r="B9" s="23">
        <v>752</v>
      </c>
      <c r="C9" s="23" t="s">
        <v>100</v>
      </c>
      <c r="D9" s="23" t="s">
        <v>101</v>
      </c>
      <c r="E9" s="23" t="s">
        <v>102</v>
      </c>
      <c r="F9" s="23" t="s">
        <v>20</v>
      </c>
      <c r="G9" s="22"/>
      <c r="H9" s="37"/>
      <c r="I9" s="16"/>
      <c r="J9" s="16"/>
      <c r="K9" s="16"/>
      <c r="M9" s="16"/>
      <c r="N9" s="16">
        <v>1</v>
      </c>
      <c r="O9" s="37">
        <v>1</v>
      </c>
      <c r="P9" s="16"/>
      <c r="Q9" s="16"/>
      <c r="R9" s="16">
        <f>SUM(G9:Q9)</f>
        <v>2</v>
      </c>
    </row>
    <row r="10" spans="1:18" ht="15">
      <c r="A10" s="16">
        <v>2</v>
      </c>
      <c r="B10" s="23">
        <v>740</v>
      </c>
      <c r="C10" s="23" t="s">
        <v>95</v>
      </c>
      <c r="D10" s="23" t="s">
        <v>103</v>
      </c>
      <c r="E10" s="23" t="s">
        <v>99</v>
      </c>
      <c r="F10" s="23" t="s">
        <v>36</v>
      </c>
      <c r="G10" s="22"/>
      <c r="H10" s="37"/>
      <c r="I10" s="16">
        <v>1</v>
      </c>
      <c r="J10" s="16"/>
      <c r="K10" s="16"/>
      <c r="M10" s="16"/>
      <c r="N10" s="16"/>
      <c r="O10" s="37"/>
      <c r="P10" s="16"/>
      <c r="Q10" s="16"/>
      <c r="R10" s="16">
        <f>SUM(G10:Q10)</f>
        <v>1</v>
      </c>
    </row>
    <row r="11" spans="1:18" ht="15">
      <c r="A11" s="16">
        <v>3</v>
      </c>
      <c r="B11" s="25">
        <v>916</v>
      </c>
      <c r="C11" s="25" t="s">
        <v>104</v>
      </c>
      <c r="D11" s="25" t="s">
        <v>105</v>
      </c>
      <c r="E11" s="25" t="s">
        <v>99</v>
      </c>
      <c r="F11" s="25" t="s">
        <v>5</v>
      </c>
      <c r="G11" s="18"/>
      <c r="H11" s="39"/>
      <c r="I11" s="25"/>
      <c r="J11" s="25">
        <v>1</v>
      </c>
      <c r="K11" s="25"/>
      <c r="L11" s="25"/>
      <c r="M11" s="25"/>
      <c r="N11" s="25"/>
      <c r="O11" s="39"/>
      <c r="P11" s="25"/>
      <c r="Q11" s="25"/>
      <c r="R11" s="25">
        <f>SUM(G11:Q11)</f>
        <v>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6" sqref="A6:R7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12.710937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8" ht="15">
      <c r="C4" t="s">
        <v>106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</row>
    <row r="5" spans="7:18" ht="15"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6"/>
    </row>
    <row r="6" spans="1:18" ht="15">
      <c r="A6" s="1"/>
      <c r="B6" s="1"/>
      <c r="C6" s="1" t="s">
        <v>213</v>
      </c>
      <c r="D6" s="1"/>
      <c r="E6" s="1"/>
      <c r="F6" s="1"/>
      <c r="G6" s="6"/>
      <c r="H6" s="27"/>
      <c r="I6" s="1"/>
      <c r="J6" s="1"/>
      <c r="K6" s="1"/>
      <c r="L6" s="1"/>
      <c r="M6" s="1"/>
      <c r="N6" s="1"/>
      <c r="O6" s="27"/>
      <c r="P6" s="1"/>
      <c r="Q6" s="1"/>
      <c r="R6" s="1"/>
    </row>
    <row r="7" spans="7:18" ht="15">
      <c r="G7" s="15"/>
      <c r="H7" s="15"/>
      <c r="I7" s="15"/>
      <c r="J7" s="15"/>
      <c r="K7" s="15"/>
      <c r="L7" s="15"/>
      <c r="M7" s="15"/>
      <c r="N7" s="15"/>
      <c r="O7" s="15"/>
      <c r="P7" s="17"/>
      <c r="Q7" s="17"/>
      <c r="R7" s="16"/>
    </row>
    <row r="8" ht="15">
      <c r="G8" s="18"/>
    </row>
    <row r="9" spans="1:18" ht="15">
      <c r="A9" s="16">
        <v>1</v>
      </c>
      <c r="B9" s="19">
        <v>156</v>
      </c>
      <c r="C9" s="19" t="s">
        <v>95</v>
      </c>
      <c r="D9" s="19" t="s">
        <v>107</v>
      </c>
      <c r="E9" s="20" t="s">
        <v>108</v>
      </c>
      <c r="F9" s="21" t="s">
        <v>36</v>
      </c>
      <c r="G9" s="22">
        <v>2</v>
      </c>
      <c r="H9" s="37">
        <v>3</v>
      </c>
      <c r="I9" s="16">
        <v>2</v>
      </c>
      <c r="J9" s="16"/>
      <c r="K9" s="16"/>
      <c r="L9">
        <v>1</v>
      </c>
      <c r="M9" s="16"/>
      <c r="N9" s="16">
        <v>2</v>
      </c>
      <c r="O9" s="37"/>
      <c r="P9" s="16"/>
      <c r="Q9" s="16"/>
      <c r="R9" s="16">
        <f>SUM(G9:Q9)</f>
        <v>10</v>
      </c>
    </row>
    <row r="10" spans="1:18" ht="15">
      <c r="A10" s="16">
        <v>2</v>
      </c>
      <c r="B10" s="23">
        <v>167</v>
      </c>
      <c r="C10" s="23" t="s">
        <v>109</v>
      </c>
      <c r="D10" s="23" t="s">
        <v>110</v>
      </c>
      <c r="E10" s="23" t="s">
        <v>108</v>
      </c>
      <c r="F10" s="23" t="s">
        <v>6</v>
      </c>
      <c r="G10" s="22"/>
      <c r="H10" s="37">
        <v>2</v>
      </c>
      <c r="I10" s="16">
        <v>1</v>
      </c>
      <c r="J10" s="16">
        <v>1</v>
      </c>
      <c r="K10" s="16">
        <v>1</v>
      </c>
      <c r="M10" s="16"/>
      <c r="N10" s="16"/>
      <c r="O10" s="37"/>
      <c r="P10" s="16"/>
      <c r="Q10" s="16"/>
      <c r="R10" s="16">
        <f>SUM(G10:Q10)</f>
        <v>5</v>
      </c>
    </row>
    <row r="11" spans="1:18" ht="15">
      <c r="A11" s="16">
        <v>3</v>
      </c>
      <c r="B11" s="23">
        <v>197</v>
      </c>
      <c r="C11" s="23" t="s">
        <v>111</v>
      </c>
      <c r="D11" s="23" t="s">
        <v>112</v>
      </c>
      <c r="E11" s="23" t="s">
        <v>108</v>
      </c>
      <c r="F11" s="23" t="s">
        <v>9</v>
      </c>
      <c r="G11" s="22">
        <v>1</v>
      </c>
      <c r="H11" s="37"/>
      <c r="I11" s="16"/>
      <c r="J11" s="16"/>
      <c r="K11" s="16">
        <v>2</v>
      </c>
      <c r="M11" s="16"/>
      <c r="N11" s="16">
        <v>1</v>
      </c>
      <c r="O11" s="37">
        <v>1</v>
      </c>
      <c r="P11" s="16"/>
      <c r="Q11" s="16"/>
      <c r="R11" s="16">
        <f>SUM(G11:Q11)</f>
        <v>5</v>
      </c>
    </row>
    <row r="12" spans="1:18" ht="15">
      <c r="A12" s="16">
        <v>4</v>
      </c>
      <c r="B12" s="24">
        <v>716</v>
      </c>
      <c r="C12" s="24" t="s">
        <v>113</v>
      </c>
      <c r="D12" s="24" t="s">
        <v>114</v>
      </c>
      <c r="E12" s="24" t="s">
        <v>108</v>
      </c>
      <c r="F12" s="24" t="s">
        <v>36</v>
      </c>
      <c r="G12" s="22"/>
      <c r="H12" s="37">
        <v>1</v>
      </c>
      <c r="I12" s="16"/>
      <c r="J12" s="16"/>
      <c r="K12" s="16"/>
      <c r="M12" s="16"/>
      <c r="N12" s="16"/>
      <c r="O12" s="37"/>
      <c r="P12" s="16"/>
      <c r="Q12" s="16"/>
      <c r="R12" s="16">
        <f>SUM(G12:Q12)</f>
        <v>1</v>
      </c>
    </row>
    <row r="13" spans="1:18" ht="15">
      <c r="A13" s="16">
        <v>5</v>
      </c>
      <c r="B13" s="23">
        <v>929</v>
      </c>
      <c r="C13" s="23" t="s">
        <v>115</v>
      </c>
      <c r="D13" s="23" t="s">
        <v>116</v>
      </c>
      <c r="E13" s="23" t="s">
        <v>108</v>
      </c>
      <c r="F13" s="23" t="s">
        <v>8</v>
      </c>
      <c r="G13" s="22"/>
      <c r="H13" s="37"/>
      <c r="I13" s="16"/>
      <c r="J13" s="16"/>
      <c r="K13" s="16"/>
      <c r="M13" s="16">
        <v>1</v>
      </c>
      <c r="N13" s="16"/>
      <c r="O13" s="37"/>
      <c r="P13" s="16"/>
      <c r="Q13" s="16"/>
      <c r="R13" s="16">
        <f>SUM(G13:Q13)</f>
        <v>1</v>
      </c>
    </row>
    <row r="14" spans="1:18" ht="15">
      <c r="A14" s="25"/>
      <c r="B14" s="25"/>
      <c r="C14" s="25"/>
      <c r="D14" s="25"/>
      <c r="E14" s="25"/>
      <c r="F14" s="25"/>
      <c r="G14" s="18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S11" sqref="S11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12.710937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19" max="19" width="10.57421875" style="0" bestFit="1" customWidth="1"/>
    <col min="256" max="16384" width="11.57421875" style="0" customWidth="1"/>
  </cols>
  <sheetData>
    <row r="2" ht="15">
      <c r="E2" t="s">
        <v>0</v>
      </c>
    </row>
    <row r="4" spans="3:19" ht="15">
      <c r="C4" t="s">
        <v>117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7" t="s">
        <v>10</v>
      </c>
      <c r="P4" s="17" t="s">
        <v>11</v>
      </c>
      <c r="Q4" s="17" t="s">
        <v>12</v>
      </c>
      <c r="R4" s="16" t="s">
        <v>13</v>
      </c>
      <c r="S4" s="17" t="s">
        <v>214</v>
      </c>
    </row>
    <row r="5" ht="15">
      <c r="G5" s="18"/>
    </row>
    <row r="6" spans="1:19" ht="15">
      <c r="A6" s="16">
        <v>1</v>
      </c>
      <c r="B6" s="19">
        <v>669</v>
      </c>
      <c r="C6" s="19" t="s">
        <v>118</v>
      </c>
      <c r="D6" s="19" t="s">
        <v>119</v>
      </c>
      <c r="E6" s="20" t="s">
        <v>120</v>
      </c>
      <c r="F6" s="21" t="s">
        <v>9</v>
      </c>
      <c r="G6" s="22">
        <v>2</v>
      </c>
      <c r="H6" s="37"/>
      <c r="I6" s="40">
        <v>5</v>
      </c>
      <c r="J6" s="40">
        <v>3</v>
      </c>
      <c r="K6" s="40">
        <v>3</v>
      </c>
      <c r="L6" s="25"/>
      <c r="M6" s="40">
        <v>4</v>
      </c>
      <c r="N6" s="46">
        <v>3</v>
      </c>
      <c r="O6" s="41">
        <v>2</v>
      </c>
      <c r="P6" s="40">
        <v>4</v>
      </c>
      <c r="Q6" s="16"/>
      <c r="R6" s="16">
        <f aca="true" t="shared" si="0" ref="R6:R15">SUM(G6:Q6)</f>
        <v>26</v>
      </c>
      <c r="S6" s="42">
        <f>I6+M6+P6+J6+K6+N6+O6</f>
        <v>24</v>
      </c>
    </row>
    <row r="7" spans="1:19" ht="15">
      <c r="A7" s="16">
        <v>2</v>
      </c>
      <c r="B7" s="23">
        <v>928</v>
      </c>
      <c r="C7" s="23" t="s">
        <v>126</v>
      </c>
      <c r="D7" s="23" t="s">
        <v>112</v>
      </c>
      <c r="E7" s="23" t="s">
        <v>120</v>
      </c>
      <c r="F7" s="23" t="s">
        <v>8</v>
      </c>
      <c r="G7" s="46">
        <v>1</v>
      </c>
      <c r="H7" s="41">
        <v>1</v>
      </c>
      <c r="I7" s="40">
        <v>1</v>
      </c>
      <c r="J7" s="40">
        <v>1</v>
      </c>
      <c r="K7" s="16"/>
      <c r="L7" s="42">
        <v>1</v>
      </c>
      <c r="M7" s="40">
        <v>1</v>
      </c>
      <c r="N7" s="22"/>
      <c r="O7" s="41">
        <v>1</v>
      </c>
      <c r="P7" s="16"/>
      <c r="Q7" s="16">
        <v>1</v>
      </c>
      <c r="R7" s="16">
        <f>SUM(G7:Q7)</f>
        <v>8</v>
      </c>
      <c r="S7" s="42">
        <f>SUM(G7:O7)</f>
        <v>7</v>
      </c>
    </row>
    <row r="8" spans="1:18" ht="15">
      <c r="A8" s="16"/>
      <c r="B8" s="23"/>
      <c r="C8" s="23"/>
      <c r="D8" s="23"/>
      <c r="E8" s="23"/>
      <c r="F8" s="23"/>
      <c r="G8" s="22"/>
      <c r="H8" s="37"/>
      <c r="I8" s="16"/>
      <c r="J8" s="16"/>
      <c r="K8" s="16"/>
      <c r="L8" s="25"/>
      <c r="M8" s="16"/>
      <c r="N8" s="22"/>
      <c r="O8" s="37"/>
      <c r="P8" s="16"/>
      <c r="Q8" s="16"/>
      <c r="R8" s="16"/>
    </row>
    <row r="9" spans="1:18" ht="15">
      <c r="A9" s="16"/>
      <c r="B9" s="23"/>
      <c r="C9" s="23"/>
      <c r="D9" s="23"/>
      <c r="E9" s="23"/>
      <c r="F9" s="23"/>
      <c r="G9" s="22"/>
      <c r="H9" s="37"/>
      <c r="I9" s="16"/>
      <c r="J9" s="16"/>
      <c r="K9" s="16"/>
      <c r="L9" s="25"/>
      <c r="M9" s="16"/>
      <c r="N9" s="22"/>
      <c r="O9" s="37"/>
      <c r="P9" s="16"/>
      <c r="Q9" s="16"/>
      <c r="R9" s="16"/>
    </row>
    <row r="10" spans="1:18" ht="15">
      <c r="A10" s="16"/>
      <c r="B10" s="23"/>
      <c r="C10" s="23"/>
      <c r="D10" s="23"/>
      <c r="E10" s="23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16"/>
      <c r="Q10" s="16"/>
      <c r="R10" s="16"/>
    </row>
    <row r="11" spans="1:18" ht="15">
      <c r="A11" s="16">
        <v>3</v>
      </c>
      <c r="B11" s="23">
        <v>914</v>
      </c>
      <c r="C11" s="23" t="s">
        <v>104</v>
      </c>
      <c r="D11" s="23" t="s">
        <v>121</v>
      </c>
      <c r="E11" s="23" t="s">
        <v>120</v>
      </c>
      <c r="F11" s="23" t="s">
        <v>5</v>
      </c>
      <c r="G11" s="22"/>
      <c r="H11" s="37"/>
      <c r="I11" s="16"/>
      <c r="J11" s="44">
        <v>2</v>
      </c>
      <c r="K11" s="44">
        <v>2</v>
      </c>
      <c r="L11" s="48">
        <v>2</v>
      </c>
      <c r="M11" s="44">
        <v>3</v>
      </c>
      <c r="N11" s="49">
        <v>2</v>
      </c>
      <c r="O11" s="50"/>
      <c r="P11" s="44">
        <v>2</v>
      </c>
      <c r="Q11" s="16">
        <v>3</v>
      </c>
      <c r="R11" s="16">
        <f>SUM(G11:Q11)</f>
        <v>16</v>
      </c>
    </row>
    <row r="12" spans="1:18" ht="15">
      <c r="A12" s="16">
        <v>4</v>
      </c>
      <c r="B12" s="23">
        <v>762</v>
      </c>
      <c r="C12" s="23" t="s">
        <v>122</v>
      </c>
      <c r="D12" s="23" t="s">
        <v>123</v>
      </c>
      <c r="E12" s="23" t="s">
        <v>120</v>
      </c>
      <c r="F12" s="23" t="s">
        <v>8</v>
      </c>
      <c r="G12" s="22"/>
      <c r="H12" s="37"/>
      <c r="I12" s="16">
        <v>4</v>
      </c>
      <c r="J12" s="16"/>
      <c r="K12" s="16">
        <v>1</v>
      </c>
      <c r="L12">
        <v>4</v>
      </c>
      <c r="M12" s="16"/>
      <c r="N12" s="22"/>
      <c r="O12" s="37"/>
      <c r="P12" s="16"/>
      <c r="Q12" s="16"/>
      <c r="R12" s="16">
        <f t="shared" si="0"/>
        <v>9</v>
      </c>
    </row>
    <row r="13" spans="1:18" ht="15">
      <c r="A13" s="16">
        <v>5</v>
      </c>
      <c r="B13" s="24">
        <v>172</v>
      </c>
      <c r="C13" s="24" t="s">
        <v>95</v>
      </c>
      <c r="D13" s="24" t="s">
        <v>124</v>
      </c>
      <c r="E13" s="24" t="s">
        <v>125</v>
      </c>
      <c r="F13" s="24" t="s">
        <v>36</v>
      </c>
      <c r="G13" s="22"/>
      <c r="H13" s="37">
        <v>2</v>
      </c>
      <c r="I13" s="16">
        <v>3</v>
      </c>
      <c r="J13" s="16"/>
      <c r="K13" s="16"/>
      <c r="L13">
        <v>3</v>
      </c>
      <c r="M13" s="16"/>
      <c r="N13" s="22"/>
      <c r="O13" s="37"/>
      <c r="P13" s="16"/>
      <c r="Q13" s="16"/>
      <c r="R13" s="16">
        <f t="shared" si="0"/>
        <v>8</v>
      </c>
    </row>
    <row r="14" spans="1:18" ht="15">
      <c r="A14" s="25">
        <v>7</v>
      </c>
      <c r="B14" s="25">
        <v>751</v>
      </c>
      <c r="C14" s="25" t="s">
        <v>127</v>
      </c>
      <c r="D14" s="25" t="s">
        <v>128</v>
      </c>
      <c r="E14" s="25" t="s">
        <v>120</v>
      </c>
      <c r="F14" s="25" t="s">
        <v>5</v>
      </c>
      <c r="G14" s="18"/>
      <c r="H14" s="39"/>
      <c r="I14" s="25"/>
      <c r="J14" s="25"/>
      <c r="K14" s="25"/>
      <c r="L14" s="25"/>
      <c r="M14" s="25">
        <v>2</v>
      </c>
      <c r="N14" s="22">
        <v>1</v>
      </c>
      <c r="O14" s="39"/>
      <c r="P14" s="25">
        <v>1</v>
      </c>
      <c r="Q14" s="25">
        <v>2</v>
      </c>
      <c r="R14" s="25">
        <f t="shared" si="0"/>
        <v>6</v>
      </c>
    </row>
    <row r="15" spans="1:18" ht="15">
      <c r="A15" s="25">
        <v>8</v>
      </c>
      <c r="B15" s="25">
        <v>750</v>
      </c>
      <c r="C15" s="25" t="s">
        <v>129</v>
      </c>
      <c r="D15" s="25" t="s">
        <v>130</v>
      </c>
      <c r="E15" s="25" t="s">
        <v>125</v>
      </c>
      <c r="F15" s="25" t="s">
        <v>20</v>
      </c>
      <c r="G15" s="18"/>
      <c r="H15" s="39"/>
      <c r="I15" s="25">
        <v>2</v>
      </c>
      <c r="J15" s="25"/>
      <c r="K15" s="25"/>
      <c r="L15" s="25"/>
      <c r="M15" s="25"/>
      <c r="N15" s="22"/>
      <c r="O15" s="39"/>
      <c r="P15" s="25">
        <v>3</v>
      </c>
      <c r="Q15" s="25"/>
      <c r="R15" s="25">
        <f t="shared" si="0"/>
        <v>5</v>
      </c>
    </row>
    <row r="16" ht="15">
      <c r="A16" s="1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A1">
      <selection activeCell="F19" sqref="F19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4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8" ht="15">
      <c r="C4" t="s">
        <v>131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8" t="s">
        <v>10</v>
      </c>
      <c r="P4" s="17" t="s">
        <v>11</v>
      </c>
      <c r="Q4" s="17" t="s">
        <v>12</v>
      </c>
      <c r="R4" s="16" t="s">
        <v>13</v>
      </c>
    </row>
    <row r="5" spans="7:18" ht="15"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18" ht="15">
      <c r="A6" s="1"/>
      <c r="B6" s="1"/>
      <c r="C6" s="11" t="s">
        <v>213</v>
      </c>
      <c r="D6" s="1"/>
      <c r="E6" s="1"/>
      <c r="F6" s="1"/>
      <c r="G6" s="6"/>
      <c r="H6" s="6"/>
      <c r="I6" s="1"/>
      <c r="J6" s="1"/>
      <c r="K6" s="1"/>
      <c r="L6" s="1"/>
      <c r="M6" s="1"/>
      <c r="N6" s="1"/>
      <c r="O6" s="6"/>
      <c r="P6" s="1"/>
      <c r="Q6" s="1"/>
      <c r="R6" s="1"/>
    </row>
    <row r="7" spans="7:18" ht="15">
      <c r="G7" s="15"/>
      <c r="H7" s="15"/>
      <c r="I7" s="15"/>
      <c r="J7" s="15"/>
      <c r="K7" s="15"/>
      <c r="L7" s="15"/>
      <c r="M7" s="15"/>
      <c r="N7" s="15"/>
      <c r="O7" s="15"/>
      <c r="P7" s="17"/>
      <c r="Q7" s="17"/>
      <c r="R7" s="16"/>
    </row>
    <row r="8" spans="1:18" ht="15">
      <c r="A8" s="16">
        <v>1</v>
      </c>
      <c r="B8" s="19">
        <v>674</v>
      </c>
      <c r="C8" s="19" t="s">
        <v>132</v>
      </c>
      <c r="D8" s="19" t="s">
        <v>133</v>
      </c>
      <c r="E8" s="20" t="s">
        <v>134</v>
      </c>
      <c r="F8" s="21" t="s">
        <v>8</v>
      </c>
      <c r="G8" s="22">
        <v>1</v>
      </c>
      <c r="H8" s="37">
        <v>2</v>
      </c>
      <c r="I8" s="16"/>
      <c r="J8" s="16"/>
      <c r="K8" s="16">
        <v>2</v>
      </c>
      <c r="L8" s="16">
        <v>1</v>
      </c>
      <c r="M8" s="16">
        <v>2</v>
      </c>
      <c r="N8" s="16"/>
      <c r="O8" s="37">
        <v>2</v>
      </c>
      <c r="P8" s="16"/>
      <c r="Q8" s="16"/>
      <c r="R8" s="16">
        <f>SUM(G8:Q8)</f>
        <v>10</v>
      </c>
    </row>
    <row r="9" spans="1:18" ht="15">
      <c r="A9" s="16">
        <v>2</v>
      </c>
      <c r="B9" s="23">
        <v>663</v>
      </c>
      <c r="C9" s="23" t="s">
        <v>135</v>
      </c>
      <c r="D9" s="23" t="s">
        <v>136</v>
      </c>
      <c r="E9" s="23" t="s">
        <v>137</v>
      </c>
      <c r="F9" s="23" t="s">
        <v>8</v>
      </c>
      <c r="G9" s="22"/>
      <c r="H9" s="37">
        <v>1</v>
      </c>
      <c r="I9" s="16">
        <v>2</v>
      </c>
      <c r="J9" s="16"/>
      <c r="K9" s="16"/>
      <c r="M9" s="16"/>
      <c r="N9" s="16"/>
      <c r="O9" s="37"/>
      <c r="P9" s="16"/>
      <c r="Q9" s="16"/>
      <c r="R9" s="16">
        <f>SUM(G9:Q9)</f>
        <v>3</v>
      </c>
    </row>
    <row r="10" spans="1:18" ht="15">
      <c r="A10" s="16">
        <v>3</v>
      </c>
      <c r="B10" s="23">
        <v>278</v>
      </c>
      <c r="C10" s="23" t="s">
        <v>138</v>
      </c>
      <c r="D10" s="23" t="s">
        <v>136</v>
      </c>
      <c r="E10" s="23" t="s">
        <v>137</v>
      </c>
      <c r="F10" s="23" t="s">
        <v>36</v>
      </c>
      <c r="G10" s="22"/>
      <c r="H10" s="37"/>
      <c r="I10" s="16">
        <v>1</v>
      </c>
      <c r="J10" s="16">
        <v>1</v>
      </c>
      <c r="K10" s="16"/>
      <c r="M10" s="16"/>
      <c r="N10" s="16"/>
      <c r="O10" s="37">
        <v>1</v>
      </c>
      <c r="P10" s="16"/>
      <c r="Q10" s="16">
        <v>1</v>
      </c>
      <c r="R10" s="16">
        <f>SUM(G10:Q10)</f>
        <v>4</v>
      </c>
    </row>
    <row r="11" spans="1:18" ht="15">
      <c r="A11" s="16">
        <v>4</v>
      </c>
      <c r="B11" s="24">
        <v>703</v>
      </c>
      <c r="C11" s="24" t="s">
        <v>139</v>
      </c>
      <c r="D11" s="24" t="s">
        <v>140</v>
      </c>
      <c r="E11" s="24" t="s">
        <v>137</v>
      </c>
      <c r="F11" s="24" t="s">
        <v>5</v>
      </c>
      <c r="G11" s="22"/>
      <c r="H11" s="37"/>
      <c r="I11" s="16"/>
      <c r="J11" s="16">
        <v>2</v>
      </c>
      <c r="K11" s="16"/>
      <c r="M11" s="16"/>
      <c r="N11" s="16"/>
      <c r="O11" s="37"/>
      <c r="P11" s="16"/>
      <c r="Q11" s="16">
        <v>2</v>
      </c>
      <c r="R11" s="16">
        <f>SUM(G11:Q11)</f>
        <v>4</v>
      </c>
    </row>
    <row r="12" spans="1:18" ht="15">
      <c r="A12" s="16">
        <v>5</v>
      </c>
      <c r="B12" s="23">
        <v>239</v>
      </c>
      <c r="C12" s="23" t="s">
        <v>141</v>
      </c>
      <c r="D12" s="23" t="s">
        <v>142</v>
      </c>
      <c r="E12" s="23" t="s">
        <v>137</v>
      </c>
      <c r="F12" s="23" t="s">
        <v>5</v>
      </c>
      <c r="G12" s="22"/>
      <c r="H12" s="37"/>
      <c r="I12" s="16"/>
      <c r="J12" s="16"/>
      <c r="K12" s="16"/>
      <c r="M12" s="16">
        <v>1</v>
      </c>
      <c r="N12" s="16">
        <v>1</v>
      </c>
      <c r="O12" s="37"/>
      <c r="P12" s="16"/>
      <c r="Q12" s="16"/>
      <c r="R12" s="16">
        <f>SUM(G12:Q12)</f>
        <v>2</v>
      </c>
    </row>
    <row r="13" spans="1:18" ht="15">
      <c r="A13" s="25">
        <v>6</v>
      </c>
      <c r="B13" s="25">
        <v>676</v>
      </c>
      <c r="C13" s="25" t="s">
        <v>145</v>
      </c>
      <c r="D13" s="25" t="s">
        <v>146</v>
      </c>
      <c r="E13" s="25" t="s">
        <v>134</v>
      </c>
      <c r="F13" s="25" t="s">
        <v>8</v>
      </c>
      <c r="G13" s="18"/>
      <c r="H13" s="39"/>
      <c r="I13" s="25"/>
      <c r="J13" s="25"/>
      <c r="K13" s="25">
        <v>1</v>
      </c>
      <c r="L13" s="25"/>
      <c r="M13" s="25"/>
      <c r="N13" s="25"/>
      <c r="O13" s="39"/>
      <c r="P13" s="25"/>
      <c r="Q13" s="25"/>
      <c r="R13" s="25">
        <f>SUM(G13:Q13)</f>
        <v>1</v>
      </c>
    </row>
    <row r="14" spans="1:18" ht="15">
      <c r="A14" s="25"/>
      <c r="B14" s="25"/>
      <c r="C14" s="25"/>
      <c r="D14" s="25"/>
      <c r="E14" s="25"/>
      <c r="F14" s="25"/>
      <c r="G14" s="18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ht="15">
      <c r="A15" s="25"/>
    </row>
    <row r="27" ht="15">
      <c r="G27" s="14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S10" sqref="S10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4.140625" style="0" customWidth="1"/>
    <col min="5" max="5" width="7.8515625" style="0" customWidth="1"/>
    <col min="6" max="6" width="16.7109375" style="0" customWidth="1"/>
    <col min="7" max="7" width="6.00390625" style="14" customWidth="1"/>
    <col min="8" max="8" width="6.421875" style="0" customWidth="1"/>
    <col min="9" max="9" width="8.0039062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8.28125" style="0" customWidth="1"/>
    <col min="15" max="15" width="7.7109375" style="0" customWidth="1"/>
    <col min="16" max="16" width="5.140625" style="0" customWidth="1"/>
    <col min="17" max="17" width="6.57421875" style="0" customWidth="1"/>
    <col min="256" max="16384" width="11.57421875" style="0" customWidth="1"/>
  </cols>
  <sheetData>
    <row r="2" ht="15">
      <c r="E2" t="s">
        <v>0</v>
      </c>
    </row>
    <row r="4" spans="3:19" ht="15">
      <c r="C4" t="s">
        <v>148</v>
      </c>
      <c r="G4" s="15" t="s">
        <v>2</v>
      </c>
      <c r="H4" s="3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37" t="s">
        <v>10</v>
      </c>
      <c r="P4" s="17" t="s">
        <v>11</v>
      </c>
      <c r="Q4" s="17" t="s">
        <v>12</v>
      </c>
      <c r="R4" s="16" t="s">
        <v>13</v>
      </c>
      <c r="S4" s="17" t="s">
        <v>214</v>
      </c>
    </row>
    <row r="5" ht="15">
      <c r="G5" s="18"/>
    </row>
    <row r="6" spans="1:19" ht="15">
      <c r="A6" s="16">
        <v>1</v>
      </c>
      <c r="B6" s="19">
        <v>378</v>
      </c>
      <c r="C6" s="19" t="s">
        <v>149</v>
      </c>
      <c r="D6" s="19" t="s">
        <v>150</v>
      </c>
      <c r="E6" s="20" t="s">
        <v>151</v>
      </c>
      <c r="F6" s="21" t="s">
        <v>8</v>
      </c>
      <c r="G6" s="22"/>
      <c r="H6" s="41">
        <v>3</v>
      </c>
      <c r="I6" s="40">
        <v>2</v>
      </c>
      <c r="J6" s="40"/>
      <c r="K6" s="40"/>
      <c r="L6" s="43">
        <v>3</v>
      </c>
      <c r="M6" s="40">
        <v>5</v>
      </c>
      <c r="N6" s="40">
        <v>3</v>
      </c>
      <c r="O6" s="41">
        <v>5</v>
      </c>
      <c r="P6" s="40"/>
      <c r="Q6" s="40">
        <v>2</v>
      </c>
      <c r="R6" s="16">
        <f>SUM(G6:Q6)</f>
        <v>23</v>
      </c>
      <c r="S6" s="42">
        <f>H6+I6+L6+M6+N6+O6+Q6</f>
        <v>23</v>
      </c>
    </row>
    <row r="7" spans="1:19" ht="15">
      <c r="A7" s="16">
        <v>2</v>
      </c>
      <c r="B7" s="23">
        <v>739</v>
      </c>
      <c r="C7" s="23" t="s">
        <v>152</v>
      </c>
      <c r="D7" s="23" t="s">
        <v>153</v>
      </c>
      <c r="E7" s="23" t="s">
        <v>151</v>
      </c>
      <c r="F7" s="23" t="s">
        <v>36</v>
      </c>
      <c r="G7" s="22"/>
      <c r="H7" s="41">
        <v>2</v>
      </c>
      <c r="I7" s="16"/>
      <c r="J7" s="40">
        <v>3</v>
      </c>
      <c r="K7" s="40">
        <v>2</v>
      </c>
      <c r="L7" s="43">
        <v>2</v>
      </c>
      <c r="M7" s="40">
        <v>3</v>
      </c>
      <c r="N7" s="40">
        <v>2</v>
      </c>
      <c r="O7" s="41">
        <v>3</v>
      </c>
      <c r="P7" s="16"/>
      <c r="Q7" s="16"/>
      <c r="R7" s="16">
        <f>SUM(G7:Q7)</f>
        <v>17</v>
      </c>
      <c r="S7" s="42">
        <f>H7+J7+K7+L7+M7+N7+O7</f>
        <v>17</v>
      </c>
    </row>
    <row r="8" spans="1:19" ht="15">
      <c r="A8" s="16">
        <v>3</v>
      </c>
      <c r="B8" s="25">
        <v>604</v>
      </c>
      <c r="C8" s="25" t="s">
        <v>161</v>
      </c>
      <c r="D8" s="25" t="s">
        <v>162</v>
      </c>
      <c r="E8" s="25" t="s">
        <v>158</v>
      </c>
      <c r="F8" s="25" t="s">
        <v>11</v>
      </c>
      <c r="G8" s="47">
        <v>3</v>
      </c>
      <c r="H8" s="45">
        <v>1</v>
      </c>
      <c r="I8" s="42">
        <v>1</v>
      </c>
      <c r="J8" s="42"/>
      <c r="K8" s="42"/>
      <c r="L8" s="42"/>
      <c r="M8" s="42">
        <v>1</v>
      </c>
      <c r="N8" s="42"/>
      <c r="O8" s="45">
        <v>1</v>
      </c>
      <c r="P8" s="42">
        <v>1</v>
      </c>
      <c r="Q8" s="42">
        <v>1</v>
      </c>
      <c r="R8" s="25">
        <f>SUM(G8:Q8)</f>
        <v>9</v>
      </c>
      <c r="S8" s="42">
        <f>G8+H8+I8+M8+O8+P8+Q8</f>
        <v>9</v>
      </c>
    </row>
    <row r="9" spans="1:19" ht="15">
      <c r="A9" s="16"/>
      <c r="B9" s="25"/>
      <c r="C9" s="25"/>
      <c r="D9" s="25"/>
      <c r="E9" s="25"/>
      <c r="F9" s="25"/>
      <c r="G9" s="18"/>
      <c r="H9" s="39"/>
      <c r="I9" s="25"/>
      <c r="J9" s="25"/>
      <c r="K9" s="25"/>
      <c r="L9" s="25"/>
      <c r="M9" s="25"/>
      <c r="N9" s="25"/>
      <c r="O9" s="39"/>
      <c r="P9" s="25"/>
      <c r="Q9" s="25"/>
      <c r="R9" s="25"/>
      <c r="S9" s="43"/>
    </row>
    <row r="10" spans="1:18" ht="15">
      <c r="A10" s="16"/>
      <c r="B10" s="25"/>
      <c r="C10" s="25"/>
      <c r="D10" s="25"/>
      <c r="E10" s="25"/>
      <c r="F10" s="25"/>
      <c r="G10" s="18"/>
      <c r="H10" s="18"/>
      <c r="I10" s="18"/>
      <c r="J10" s="18"/>
      <c r="K10" s="18"/>
      <c r="L10" s="18"/>
      <c r="M10" s="18"/>
      <c r="N10" s="18"/>
      <c r="O10" s="18"/>
      <c r="P10" s="25"/>
      <c r="Q10" s="25"/>
      <c r="R10" s="25"/>
    </row>
    <row r="11" spans="1:19" ht="15">
      <c r="A11" s="16">
        <v>4</v>
      </c>
      <c r="B11" s="24">
        <v>526</v>
      </c>
      <c r="C11" s="24" t="s">
        <v>156</v>
      </c>
      <c r="D11" s="24" t="s">
        <v>157</v>
      </c>
      <c r="E11" s="24" t="s">
        <v>158</v>
      </c>
      <c r="F11" s="24" t="s">
        <v>5</v>
      </c>
      <c r="G11" s="22"/>
      <c r="H11" s="37"/>
      <c r="I11" s="16"/>
      <c r="J11" s="16">
        <v>2</v>
      </c>
      <c r="K11" s="16">
        <v>1</v>
      </c>
      <c r="L11">
        <v>1</v>
      </c>
      <c r="M11" s="16">
        <v>2</v>
      </c>
      <c r="N11" s="16"/>
      <c r="O11" s="37">
        <v>2</v>
      </c>
      <c r="P11" s="16">
        <v>2</v>
      </c>
      <c r="Q11" s="16"/>
      <c r="R11" s="16">
        <f>SUM(G11:Q11)</f>
        <v>10</v>
      </c>
      <c r="S11" s="43"/>
    </row>
    <row r="12" spans="1:18" ht="15">
      <c r="A12" s="25">
        <v>5</v>
      </c>
      <c r="B12" s="23">
        <v>731</v>
      </c>
      <c r="C12" s="23" t="s">
        <v>154</v>
      </c>
      <c r="D12" s="23" t="s">
        <v>155</v>
      </c>
      <c r="E12" s="23" t="s">
        <v>151</v>
      </c>
      <c r="F12" s="23" t="s">
        <v>8</v>
      </c>
      <c r="G12" s="22"/>
      <c r="H12" s="37"/>
      <c r="I12" s="16"/>
      <c r="J12" s="16"/>
      <c r="K12" s="16"/>
      <c r="M12" s="16">
        <v>4</v>
      </c>
      <c r="N12" s="16"/>
      <c r="O12" s="37">
        <v>4</v>
      </c>
      <c r="P12" s="16"/>
      <c r="Q12" s="16"/>
      <c r="R12" s="16">
        <f>SUM(H12:Q12)</f>
        <v>8</v>
      </c>
    </row>
    <row r="13" spans="1:18" ht="15">
      <c r="A13" s="25">
        <v>6</v>
      </c>
      <c r="B13" s="25">
        <v>274</v>
      </c>
      <c r="C13" s="25" t="s">
        <v>163</v>
      </c>
      <c r="D13" s="25" t="s">
        <v>164</v>
      </c>
      <c r="E13" s="25" t="s">
        <v>158</v>
      </c>
      <c r="F13" s="25" t="s">
        <v>5</v>
      </c>
      <c r="G13" s="18"/>
      <c r="H13" s="39"/>
      <c r="I13" s="25"/>
      <c r="J13" s="25">
        <v>1</v>
      </c>
      <c r="K13" s="25"/>
      <c r="L13" s="25"/>
      <c r="M13" s="25"/>
      <c r="N13" s="25"/>
      <c r="O13" s="39"/>
      <c r="P13" s="25"/>
      <c r="Q13" s="25"/>
      <c r="R13" s="25">
        <f>SUM(G13:Q13)</f>
        <v>1</v>
      </c>
    </row>
    <row r="14" ht="15">
      <c r="A14" s="2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Tinneke</cp:lastModifiedBy>
  <dcterms:created xsi:type="dcterms:W3CDTF">2023-03-15T15:54:52Z</dcterms:created>
  <dcterms:modified xsi:type="dcterms:W3CDTF">2023-03-19T08:42:38Z</dcterms:modified>
  <cp:category/>
  <cp:version/>
  <cp:contentType/>
  <cp:contentStatus/>
</cp:coreProperties>
</file>